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showObjects="placeholders"/>
  <mc:AlternateContent xmlns:mc="http://schemas.openxmlformats.org/markup-compatibility/2006">
    <mc:Choice Requires="x15">
      <x15ac:absPath xmlns:x15ac="http://schemas.microsoft.com/office/spreadsheetml/2010/11/ac" url="\\192.168.20.120\Users\Stephanie Donis\Desktop\Oficios, Dictamens y Minutas\MASTER DE DOCUMENTOS -DRCPFA-\FORMULARIOS POR UNIDADES\UVMC\AUTORIZADOS\"/>
    </mc:Choice>
  </mc:AlternateContent>
  <xr:revisionPtr revIDLastSave="0" documentId="14_{1E69895F-B0AF-4E70-BBB7-6A88E27070E0}" xr6:coauthVersionLast="46" xr6:coauthVersionMax="46" xr10:uidLastSave="{00000000-0000-0000-0000-000000000000}"/>
  <bookViews>
    <workbookView xWindow="-120" yWindow="-120" windowWidth="29040" windowHeight="15840" tabRatio="596" xr2:uid="{00000000-000D-0000-FFFF-FFFF00000000}"/>
  </bookViews>
  <sheets>
    <sheet name="F-UV-g-10" sheetId="5" r:id="rId1"/>
    <sheet name="Control de Cambios" sheetId="6" state="hidden" r:id="rId2"/>
  </sheets>
  <definedNames>
    <definedName name="_xlnm._FilterDatabase" localSheetId="0" hidden="1">'F-UV-g-10'!$A$1:$S$524</definedName>
    <definedName name="_xlnm.Print_Area" localSheetId="1">'Control de Cambios'!$A$4:$L$11</definedName>
    <definedName name="_xlnm.Print_Area" localSheetId="0">'F-UV-g-10'!$A$1:$S$524</definedName>
  </definedNames>
  <calcPr calcId="181029"/>
</workbook>
</file>

<file path=xl/calcChain.xml><?xml version="1.0" encoding="utf-8"?>
<calcChain xmlns="http://schemas.openxmlformats.org/spreadsheetml/2006/main">
  <c r="S507" i="5" l="1"/>
  <c r="S510" i="5"/>
  <c r="S511" i="5"/>
  <c r="S512" i="5"/>
  <c r="S513" i="5"/>
  <c r="S514" i="5"/>
  <c r="S515" i="5"/>
  <c r="S516" i="5"/>
  <c r="S517" i="5"/>
  <c r="S505" i="5"/>
  <c r="R512" i="5"/>
  <c r="R517" i="5"/>
  <c r="O517" i="5" s="1"/>
  <c r="Q507" i="5"/>
  <c r="Q511" i="5"/>
  <c r="Q514" i="5"/>
  <c r="Q515" i="5"/>
  <c r="Q518" i="5"/>
  <c r="Q505" i="5"/>
  <c r="N505" i="5" s="1"/>
  <c r="F510" i="5"/>
  <c r="P510" i="5" s="1"/>
  <c r="E510" i="5"/>
  <c r="R510" i="5" s="1"/>
  <c r="O510" i="5" s="1"/>
  <c r="D510" i="5"/>
  <c r="E511" i="5"/>
  <c r="E512" i="5"/>
  <c r="O512" i="5" s="1"/>
  <c r="D512" i="5"/>
  <c r="Q512" i="5" s="1"/>
  <c r="E513" i="5"/>
  <c r="R513" i="5" s="1"/>
  <c r="D513" i="5"/>
  <c r="Q513" i="5" s="1"/>
  <c r="N513" i="5" s="1"/>
  <c r="E514" i="5"/>
  <c r="R514" i="5" s="1"/>
  <c r="O514" i="5" s="1"/>
  <c r="E515" i="5"/>
  <c r="E516" i="5"/>
  <c r="D516" i="5"/>
  <c r="Q516" i="5" s="1"/>
  <c r="N516" i="5" s="1"/>
  <c r="E517" i="5"/>
  <c r="D517" i="5"/>
  <c r="F518" i="5"/>
  <c r="E518" i="5"/>
  <c r="R518" i="5" s="1"/>
  <c r="O518" i="5" s="1"/>
  <c r="D518" i="5"/>
  <c r="N518" i="5" s="1"/>
  <c r="F509" i="5"/>
  <c r="E509" i="5"/>
  <c r="R509" i="5" s="1"/>
  <c r="D509" i="5"/>
  <c r="Q509" i="5" s="1"/>
  <c r="N509" i="5" s="1"/>
  <c r="F508" i="5"/>
  <c r="S508" i="5" s="1"/>
  <c r="P508" i="5" s="1"/>
  <c r="E508" i="5"/>
  <c r="D508" i="5"/>
  <c r="Q508" i="5" s="1"/>
  <c r="E507" i="5"/>
  <c r="D507" i="5"/>
  <c r="N507" i="5" s="1"/>
  <c r="F506" i="5"/>
  <c r="S506" i="5" s="1"/>
  <c r="E506" i="5"/>
  <c r="R506" i="5" s="1"/>
  <c r="D506" i="5"/>
  <c r="E505" i="5"/>
  <c r="D505" i="5"/>
  <c r="O515" i="5" l="1"/>
  <c r="O516" i="5"/>
  <c r="N506" i="5"/>
  <c r="P506" i="5"/>
  <c r="Q510" i="5"/>
  <c r="N510" i="5" s="1"/>
  <c r="Q506" i="5"/>
  <c r="R516" i="5"/>
  <c r="R508" i="5"/>
  <c r="O508" i="5" s="1"/>
  <c r="S518" i="5"/>
  <c r="P518" i="5" s="1"/>
  <c r="N508" i="5"/>
  <c r="O513" i="5"/>
  <c r="O509" i="5"/>
  <c r="Q517" i="5"/>
  <c r="N517" i="5" s="1"/>
  <c r="R505" i="5"/>
  <c r="O505" i="5" s="1"/>
  <c r="R515" i="5"/>
  <c r="R511" i="5"/>
  <c r="O511" i="5" s="1"/>
  <c r="R507" i="5"/>
  <c r="O507" i="5" s="1"/>
  <c r="S509" i="5"/>
  <c r="P509" i="5" s="1"/>
  <c r="N512" i="5"/>
  <c r="O506" i="5"/>
  <c r="F519" i="5"/>
  <c r="E519" i="5"/>
  <c r="D519" i="5"/>
  <c r="K519" i="5"/>
  <c r="M519" i="5"/>
  <c r="L519" i="5"/>
  <c r="H22" i="5" l="1"/>
  <c r="R519" i="5" l="1"/>
  <c r="O519" i="5" s="1"/>
  <c r="S519" i="5" l="1"/>
  <c r="P519" i="5" s="1"/>
  <c r="Q519" i="5"/>
  <c r="N519" i="5" s="1"/>
</calcChain>
</file>

<file path=xl/sharedStrings.xml><?xml version="1.0" encoding="utf-8"?>
<sst xmlns="http://schemas.openxmlformats.org/spreadsheetml/2006/main" count="1279" uniqueCount="900">
  <si>
    <t>EMPRESA:</t>
  </si>
  <si>
    <t>EL ESTABLECIMIENTO ESTA AUTORIZADO PARA MANUFACTURAR:</t>
  </si>
  <si>
    <t>FECHA DE INSPECCIÓN:</t>
  </si>
  <si>
    <t>Estructura Organizacional</t>
  </si>
  <si>
    <t>Capacitación del Personal</t>
  </si>
  <si>
    <t>No.</t>
  </si>
  <si>
    <t>Segmento de la auditoria</t>
  </si>
  <si>
    <t>Limpieza y Sanitización</t>
  </si>
  <si>
    <t>Control de Plagas</t>
  </si>
  <si>
    <t>Existe un registro de los rodenticidas e insecticidas utilizados?</t>
  </si>
  <si>
    <t>Existen y se siguen procedimientos y programas escritos para el uso de raticidas, insecticidas, fungicidas,  y agentes fumigadores?</t>
  </si>
  <si>
    <t>Total de la verificación Real</t>
  </si>
  <si>
    <t>Equipos, instrumentos y sistemas de apoyo critico</t>
  </si>
  <si>
    <t>Toma de gases y fluidos debidamente identificadas?</t>
  </si>
  <si>
    <t>DIRECCIÓN:</t>
  </si>
  <si>
    <t>a) Control fisicoquímico</t>
  </si>
  <si>
    <t>DIRECCION GENERAL DE REGULACION, VIGILANCIA Y CONTROL DE LA SALUD</t>
  </si>
  <si>
    <t>UNIDAD DE VIGILANCIA, MONITOREO Y CONTROL</t>
  </si>
  <si>
    <t>TELEFONO:</t>
  </si>
  <si>
    <t>LICENCIA SANITARIA:</t>
  </si>
  <si>
    <t>DIRECTOR TECNICO:</t>
  </si>
  <si>
    <t>CUMPLIMIENTO</t>
  </si>
  <si>
    <t>SI</t>
  </si>
  <si>
    <t>NO</t>
  </si>
  <si>
    <t>NO APLICA</t>
  </si>
  <si>
    <t>CRITERIO</t>
  </si>
  <si>
    <t>OBSERVACIONES</t>
  </si>
  <si>
    <t>1. Organización y Personal</t>
  </si>
  <si>
    <t>MAYOR</t>
  </si>
  <si>
    <t>1.1.1</t>
  </si>
  <si>
    <t>1.1.2</t>
  </si>
  <si>
    <t>1.1.3</t>
  </si>
  <si>
    <t>1.1.4</t>
  </si>
  <si>
    <t>1.1.5</t>
  </si>
  <si>
    <t>1.1.6</t>
  </si>
  <si>
    <t>CRITICO</t>
  </si>
  <si>
    <t>1.2.1</t>
  </si>
  <si>
    <t>1.2.2</t>
  </si>
  <si>
    <t>1.2.3</t>
  </si>
  <si>
    <t>1.2.4</t>
  </si>
  <si>
    <t>MENOR</t>
  </si>
  <si>
    <t>CONCLUSION DE LA AUDITORIA</t>
  </si>
  <si>
    <t>2.4.1</t>
  </si>
  <si>
    <t>2.4.2</t>
  </si>
  <si>
    <t>2.4.3</t>
  </si>
  <si>
    <t>2.4.4</t>
  </si>
  <si>
    <t>Fecha de recepción?</t>
  </si>
  <si>
    <t>4.1.1</t>
  </si>
  <si>
    <t>4.1.2</t>
  </si>
  <si>
    <t>4.1.3</t>
  </si>
  <si>
    <t>4.1.4</t>
  </si>
  <si>
    <t>4.1.5</t>
  </si>
  <si>
    <t>4.1.6</t>
  </si>
  <si>
    <t>5.1.1</t>
  </si>
  <si>
    <t>5.1.2</t>
  </si>
  <si>
    <t>5.1.4</t>
  </si>
  <si>
    <t>5.1.5</t>
  </si>
  <si>
    <t>5.1.6</t>
  </si>
  <si>
    <t>5.1.7</t>
  </si>
  <si>
    <t>5.1.8</t>
  </si>
  <si>
    <t>% de Cumplimiento</t>
  </si>
  <si>
    <t>MAYORES</t>
  </si>
  <si>
    <t>MENORES</t>
  </si>
  <si>
    <t>CRITICOS</t>
  </si>
  <si>
    <t>Después de efectuar auditoria al establecimiento</t>
  </si>
  <si>
    <t>Se detectaron las siguientes desviaciones, las cuales deben corregirse en un plazo de :</t>
  </si>
  <si>
    <t>Que se cumplen en la fecha</t>
  </si>
  <si>
    <t>2.1.11</t>
  </si>
  <si>
    <t>El producto utilizado cuenta con hoja de seguridad y registro sanitario vigente y el proveedor cuenta con Licencia Sanitaria vigente?</t>
  </si>
  <si>
    <t xml:space="preserve">b) Control Microbiológico </t>
  </si>
  <si>
    <t>4.1.7</t>
  </si>
  <si>
    <t>4.1.8</t>
  </si>
  <si>
    <t>4.1.9</t>
  </si>
  <si>
    <t>4.1.10</t>
  </si>
  <si>
    <t>4.1.11</t>
  </si>
  <si>
    <t>4.1.12</t>
  </si>
  <si>
    <t>4.1.13</t>
  </si>
  <si>
    <t>Existe un área para el lavado de uniformes?</t>
  </si>
  <si>
    <t>Se cuenta con procedimientos para el lavado de uniformes?</t>
  </si>
  <si>
    <t>DEPARTAMENTO DE REGULACIÓN Y CONTROL DE PRODUCTOS FARMACÉUTICOS Y AFINES</t>
  </si>
  <si>
    <t>DIRECCIÓN 
ELECTRONICA:</t>
  </si>
  <si>
    <t>FECHA DE 
VENCIMIENTO:</t>
  </si>
  <si>
    <t>Total de la verificación Teórico</t>
  </si>
  <si>
    <t>DIRECCIÓN
ELECTRÓNICA:</t>
  </si>
  <si>
    <t>FECHA DE
VENCIMIENTO:</t>
  </si>
  <si>
    <t>Conclusiones de la auditoría</t>
  </si>
  <si>
    <t>1.2.5</t>
  </si>
  <si>
    <t>2.2.1</t>
  </si>
  <si>
    <t>2.2.2</t>
  </si>
  <si>
    <t>3. Edificios e Instalaciones</t>
  </si>
  <si>
    <t>5.1.3</t>
  </si>
  <si>
    <t>Organización y Personal</t>
  </si>
  <si>
    <t>Edificios e Instalaciones</t>
  </si>
  <si>
    <t>N/A 
CRITICOS</t>
  </si>
  <si>
    <t>N/A
MAYORES</t>
  </si>
  <si>
    <t>N/A 
MENORES</t>
  </si>
  <si>
    <t>Total</t>
  </si>
  <si>
    <t>Inspector Profesional
ó
Inspector Técnico</t>
  </si>
  <si>
    <t>CONTROL DE CAMBIOS</t>
  </si>
  <si>
    <t>Fecha de
 Modificación</t>
  </si>
  <si>
    <t>No. de Revisión</t>
  </si>
  <si>
    <t>Motivo del Cambio</t>
  </si>
  <si>
    <t>Detalle del Cambio</t>
  </si>
  <si>
    <t>Actualización</t>
  </si>
  <si>
    <t>2.- Automatización de Resultados del Cumplimiento 
     en la Auditoria que se efectua a los Establecimientos.</t>
  </si>
  <si>
    <t>¿Cuentan con suplencias o sustitutos entrenados para personal gerencial clave y personal cientifico especializado?</t>
  </si>
  <si>
    <t xml:space="preserve">El laboratorio de control de calidad cumple con: </t>
  </si>
  <si>
    <t xml:space="preserve">a)establecer, implementar y mantener un sistema de gestión de calidad apropiado para el alcance de sus actividades, incluyendo el tipo, rango y cantidad de ensayos y/o actividades de calibración, validación y verificación a las que se compromete. </t>
  </si>
  <si>
    <t>b) asegurar un flujo adecuado de información entre el personal a todos los niveles. El personal tiene que estar consciente de la relevancia e importancia de sus actividades</t>
  </si>
  <si>
    <t xml:space="preserve">e) tener procedimientos apropiados de seguridad </t>
  </si>
  <si>
    <t>SANEAMIENTO E HIGIENE</t>
  </si>
  <si>
    <t>¿Al ingresar a las áreas del laboratorio, los empleados permanentes, temporales o visitantes, utilizan  vestimenta acorde a las tareas que se realizan?</t>
  </si>
  <si>
    <t>2. HIGIENE Y SEGURIDAD</t>
  </si>
  <si>
    <t xml:space="preserve">Seguridad </t>
  </si>
  <si>
    <t>Está el establecimiento protegido y libre de roedores, aves, insectos y otras plagas?</t>
  </si>
  <si>
    <t>Existen programas y procedimientos de limpieza adecuados para las diferentes áreas del laboratorio, según aplique?</t>
  </si>
  <si>
    <t>Cuentan con registros</t>
  </si>
  <si>
    <t>Recepción de muestras</t>
  </si>
  <si>
    <t>Bodegas (reactivos, inflamables, muestras de retención y otros)</t>
  </si>
  <si>
    <t>INSTALACIONES</t>
  </si>
  <si>
    <t xml:space="preserve">Administración </t>
  </si>
  <si>
    <t xml:space="preserve">Achivo de documentos y es un area de acceso restringido </t>
  </si>
  <si>
    <t xml:space="preserve">Las distintas areas de trabajo del laboratorio deben de cumplir con lo siguiente </t>
  </si>
  <si>
    <t>Debitamente identificadas</t>
  </si>
  <si>
    <t>Ventanas adecuadas</t>
  </si>
  <si>
    <t>Lámparas y difusores adecuados</t>
  </si>
  <si>
    <t>Mesas de trabajo adecuadas</t>
  </si>
  <si>
    <t>Iluminación y ventilación suficiente</t>
  </si>
  <si>
    <t>Ordenadas y limpias</t>
  </si>
  <si>
    <t>Espacio adecuado a los procesos</t>
  </si>
  <si>
    <t>Bodegas y Manejo de muestras y materiales:</t>
  </si>
  <si>
    <t xml:space="preserve">4. Materiales </t>
  </si>
  <si>
    <t>Reactivos y Materiales</t>
  </si>
  <si>
    <t>Fecha de preparación</t>
  </si>
  <si>
    <t>Nombre o iniciales de la persona que lo preparo</t>
  </si>
  <si>
    <t>Concentración</t>
  </si>
  <si>
    <t>Condiciones de almacenamiento</t>
  </si>
  <si>
    <t>Código de riesgo</t>
  </si>
  <si>
    <t>Los reactivos  tienen etiqueta que indica:</t>
  </si>
  <si>
    <t>Contenido</t>
  </si>
  <si>
    <t>Fabricante</t>
  </si>
  <si>
    <t>Fecha en que se abrio el envase</t>
  </si>
  <si>
    <t>5. Equipos y sistemas de apoyo critico</t>
  </si>
  <si>
    <t>EQUIPOS                                                                                     Diseño, Mantenimiento y Manejo</t>
  </si>
  <si>
    <t>Sistema de Agua</t>
  </si>
  <si>
    <t>Recepción, preparación, identificación y almacenamiento de sustancias químicas de referencia y patrones de sustancias biológicas primarias y secundarias de trabajo</t>
  </si>
  <si>
    <t>Analisis microbiologicos</t>
  </si>
  <si>
    <t>Area estéril</t>
  </si>
  <si>
    <t>Pesado</t>
  </si>
  <si>
    <t>Recepción, identificación, distribución, preparación, manejo y almacenamiento  de reactivos</t>
  </si>
  <si>
    <t>a) Nombre del material o producto.</t>
  </si>
  <si>
    <t>b) Forma farmacéutica (cuando aplique).</t>
  </si>
  <si>
    <t>c) Presentación farmacéutica (cuando aplique).</t>
  </si>
  <si>
    <t>d) Número de lote.</t>
  </si>
  <si>
    <t>e) Nombre del fabricante y proveedor, cuando se declare.</t>
  </si>
  <si>
    <t>f) Referencias de las especificaciones y procedimientos analíticos pertinentes.</t>
  </si>
  <si>
    <t>g)Resultados de los análisis, con observaciones, cálculos, gráficas, cromatogramas y referencias.</t>
  </si>
  <si>
    <t>h) Fechas de los análisis.</t>
  </si>
  <si>
    <t>i) Firma registrada de las personas que realizan los análisis.</t>
  </si>
  <si>
    <t>j) Firma registrada de las personas que verifican los análisis y los cálculos.</t>
  </si>
  <si>
    <t>k) Registro de aprobación o rechazo (u otra decisión sobre la consideración del producto), fecha y firma del responsable designado.</t>
  </si>
  <si>
    <t>Mantenimiento y/o equipo en desuso</t>
  </si>
  <si>
    <t>Procedimientos escritos de selección y calificación de proveedores?.</t>
  </si>
  <si>
    <t xml:space="preserve">Coordinadora de la Unidad de Vigilancia, Monitoreo y Control </t>
  </si>
  <si>
    <t>Estabilidades</t>
  </si>
  <si>
    <t>a) Descripción completa del producto objeto del estudio?</t>
  </si>
  <si>
    <t>b) Parámetros controlados y métodos analíticos validados que demuestren la estabilidad del producto de acuerdo a las especificaciones establecidas?</t>
  </si>
  <si>
    <t>c) Cantidades suficientes de muestras para cumplir con el programa?</t>
  </si>
  <si>
    <t>d) Cronograma de los ensayos analíticos a realizar para cada producto?</t>
  </si>
  <si>
    <t>e) Condiciones especiales de almacenamiento?</t>
  </si>
  <si>
    <t>f) Un resumen y datos obtenidos incluyendo las evaluaciones y conclusiones del estudio?</t>
  </si>
  <si>
    <t>Un número suficiente de lotes?</t>
  </si>
  <si>
    <t>1.1.7</t>
  </si>
  <si>
    <t>1.1.8</t>
  </si>
  <si>
    <t>1.1.9</t>
  </si>
  <si>
    <t>1.1.10</t>
  </si>
  <si>
    <t>1.1.11</t>
  </si>
  <si>
    <t>2.1.2</t>
  </si>
  <si>
    <t>2.1.3</t>
  </si>
  <si>
    <t>2.1.4</t>
  </si>
  <si>
    <t>2.1.5</t>
  </si>
  <si>
    <t>2.1.6</t>
  </si>
  <si>
    <t>2.1.7</t>
  </si>
  <si>
    <t>2.1.8</t>
  </si>
  <si>
    <t>2.1.9</t>
  </si>
  <si>
    <t>2.1.10</t>
  </si>
  <si>
    <t>2.1.12</t>
  </si>
  <si>
    <t>2.1.13</t>
  </si>
  <si>
    <t>2.1.14</t>
  </si>
  <si>
    <t>2.1.17</t>
  </si>
  <si>
    <t>2.2.4</t>
  </si>
  <si>
    <t>2.3.1</t>
  </si>
  <si>
    <t>2.3.2</t>
  </si>
  <si>
    <t>Areas auxiliares</t>
  </si>
  <si>
    <t>4.1.14</t>
  </si>
  <si>
    <t>4.2.1</t>
  </si>
  <si>
    <t>4.2.2</t>
  </si>
  <si>
    <t>4.2.3</t>
  </si>
  <si>
    <t>4.2.4</t>
  </si>
  <si>
    <t>4.2.5</t>
  </si>
  <si>
    <t>4.2.6</t>
  </si>
  <si>
    <t>4.2.7</t>
  </si>
  <si>
    <t>4.3.1</t>
  </si>
  <si>
    <t>4.3.2</t>
  </si>
  <si>
    <t>4.3.3</t>
  </si>
  <si>
    <t>4.3.5</t>
  </si>
  <si>
    <t>4.3.6</t>
  </si>
  <si>
    <t>4.4.1</t>
  </si>
  <si>
    <t>4.4.2</t>
  </si>
  <si>
    <t>4.4.3</t>
  </si>
  <si>
    <t>4.4.4</t>
  </si>
  <si>
    <t>4.4.5</t>
  </si>
  <si>
    <t>4.4.6</t>
  </si>
  <si>
    <t>4.4.7</t>
  </si>
  <si>
    <t>5.1.9</t>
  </si>
  <si>
    <t>5.1.10</t>
  </si>
  <si>
    <t>5.2.1</t>
  </si>
  <si>
    <t>5.2.1.1</t>
  </si>
  <si>
    <t>5.2.1.2</t>
  </si>
  <si>
    <t>5.2.1.3</t>
  </si>
  <si>
    <t>5.2.1.4</t>
  </si>
  <si>
    <t>5.2.1.5</t>
  </si>
  <si>
    <t>5.2.1.6</t>
  </si>
  <si>
    <t>5.2.1.7</t>
  </si>
  <si>
    <t>¿Cuenta con descripciones escritas de las funciones y responsabilidades de cada puesto incluido en el organigrama?</t>
  </si>
  <si>
    <t>¿Cuentan con hojas de seguridad y estas se encuentran disponibles para el personal antes de realizar los analisis?</t>
  </si>
  <si>
    <t>¿Cuentan con procedimiento que indiquen las advertencias, precauciones e instrucciones para manejo de sustancias altamente potentes, agentes biologicos, volátiles, agentes oxidantes o radioactivos según corresponda?</t>
  </si>
  <si>
    <t>¿Cuentan con rotulos o carteles que indiquen las reglas de seguridad en el manejo de cilindros de gases comprimidos, y el personal esta familiarizado con los códigos de identificación por color?</t>
  </si>
  <si>
    <t>¿Cuentan con ducha de emergencia y estación de lava ojos?</t>
  </si>
  <si>
    <t>¿El laboratorio dispone de materiales de primeros auxilios y el personal esta instruido en técnicas de primeros auxilios, cuidados de emergencia y uso de antídotos?</t>
  </si>
  <si>
    <t xml:space="preserve">¿Cuenta el laboratorio con programas de seguridad? </t>
  </si>
  <si>
    <t>¿Existen advertencias, precauciones e instrucciones para el trabajo con reacciones violentas incontrolables o peligrosas cuando se manejan reactivos especificos, productos inflamables, agentes oxidantes o radioactivos y productos biologicos infecciosos?</t>
  </si>
  <si>
    <t>¿Cuentan con procedimiento de medidas adecuadas a tomar en el caso de derrames?</t>
  </si>
  <si>
    <t xml:space="preserve">¿Cuentan con equipos de seguridad adecuados, situados y mantenidos apropiadamente? </t>
  </si>
  <si>
    <t>1.1.12</t>
  </si>
  <si>
    <t>1.1.13</t>
  </si>
  <si>
    <t xml:space="preserve">¿Existe un área separada,  identificada y de acceso restringido para el almacenamiento  de las sustancias y/o reactivos controlados? </t>
  </si>
  <si>
    <t>¿Existen procedimientos y registros en conformidad con las farmacopeas u otros textos reconocidos de la preparación de reactivos y estandarización de soluciones volumetricas?</t>
  </si>
  <si>
    <t>Fecha de vencimiento o reanalisis, según corresponda</t>
  </si>
  <si>
    <t>Concentración, si corresponde</t>
  </si>
  <si>
    <t>Fecha de vencimiento o re-estandarización (según corresponda)</t>
  </si>
  <si>
    <t>Fecha de estandarización, según corresponda</t>
  </si>
  <si>
    <t>4.2.8</t>
  </si>
  <si>
    <t>¿El agua es considerada como un reactivo y es de grado apropiado para el ensayo especifico?</t>
  </si>
  <si>
    <t>Cuando se fraccionan reactivos: ¿Cuenta con utensilios y recipientes limpios, y etiquetas para la dispensación de reactivos de recipientes de mayor tamaño a otros de menor tamaño? Las etiquetas consignan los datos originales y se registra la fecha de trasvase</t>
  </si>
  <si>
    <t xml:space="preserve">¿Estan separadas las areas de almacenamiento para muestras, reactivos, accesorios de laboratorio, muestras retenidas, sustancias y materiales de referencia? </t>
  </si>
  <si>
    <t>¿Cuentan con sustancias de referencia para realizar el análisis de las muestras?</t>
  </si>
  <si>
    <t>¿Cuentan con materiales de referencia para la calibración y/o calificación de equipos, instrumentos u otros dispositivos?</t>
  </si>
  <si>
    <t>Sustancias de referencia y Materiales de referencia</t>
  </si>
  <si>
    <t>4.2.9</t>
  </si>
  <si>
    <t>¿Cuentan con los registros de las sustancias o materiales de referencia (descripción de la sustancia, proveedor, codigo de identificación,  fecha de recepción, ubicación, lote o codigo de identificación del fabricante, fecha de vencimiento, Certificado)?</t>
  </si>
  <si>
    <t>Para la identificación y/o etiquetado: ¿el codigo se indica en cada vial de la sustancia de referencia y se asigna un nuevo número o código de identificación a cada nuevo lote que ingresa?</t>
  </si>
  <si>
    <t>¿Cuentan con certificado analitico vigente?</t>
  </si>
  <si>
    <t>¿La vigencia de las sustancias de referencia farmacopeicas es regularmente verificada por medio de catalogos o sitios web?</t>
  </si>
  <si>
    <t>¿Se realiza una revisión retrospectiva de los ensayos realizados con dicha sutancia de referencia?</t>
  </si>
  <si>
    <t>4.3.7</t>
  </si>
  <si>
    <t>4.3.8</t>
  </si>
  <si>
    <t>4.3.9</t>
  </si>
  <si>
    <t>4.3.10</t>
  </si>
  <si>
    <t>4.3.11</t>
  </si>
  <si>
    <t>4.3.12</t>
  </si>
  <si>
    <t>¿Se registra el número o código de identificación de las sustancias de referencia en la hoja de trabajo analitico?</t>
  </si>
  <si>
    <t>¿Cuenta y cumple con un programa para la verificación del desempeño de los equipos?</t>
  </si>
  <si>
    <t>¿Existen registros de las verificaciones?</t>
  </si>
  <si>
    <t>¿Cuentan con programa de calibración de los instrumentos de medición y dispositivos de registro  o cualquier otro que lo requiera?</t>
  </si>
  <si>
    <t>¿Existe un programa de mantenimiento preventivo de los equipos?</t>
  </si>
  <si>
    <t>¿Los instrumentos están correctamente rotulados indicando la fecha de la ultima y proxima calibración y/o mantenimiento?</t>
  </si>
  <si>
    <t>¿Cuentan con procedimientos actualizados sobre uso, mantenimiento, verificación, calibración y/o  calificación, de los equipos, instrumentos y dispositivos?</t>
  </si>
  <si>
    <t>¿Cada equipo cuenta con codigo unico de identificación?</t>
  </si>
  <si>
    <t>Los registros de las verificaciones, calibraciones incluyen:</t>
  </si>
  <si>
    <t>Nombre del fabricante, modelo, número de serie u otra identificación única</t>
  </si>
  <si>
    <t>Ubicación actual</t>
  </si>
  <si>
    <t>Ajustes</t>
  </si>
  <si>
    <t>Criterios de aceptación</t>
  </si>
  <si>
    <t>Fecha de proxima verificación, calibración y/o calificación</t>
  </si>
  <si>
    <t>5.1.11</t>
  </si>
  <si>
    <t>5.1.12</t>
  </si>
  <si>
    <t>calificación de instalación</t>
  </si>
  <si>
    <t>Calificación de operación</t>
  </si>
  <si>
    <t>Calificación de desempeño</t>
  </si>
  <si>
    <t>¿Se identifican estos equipos?</t>
  </si>
  <si>
    <t>5.1.13</t>
  </si>
  <si>
    <t>¿Las calibraciones o calificaciones son trazables a materiales de referencia certificados y a unidades del Sistema Internacional?</t>
  </si>
  <si>
    <t>¿El laboratorio toma una muestra suficiente para llevar a cabo los análisis solicitados, confirmación de los análisis y para contramuestras en caso alguna discrepancia?</t>
  </si>
  <si>
    <t>Muestreo</t>
  </si>
  <si>
    <t>¿Las muestras están identificadas con una etiqueta que contenga: nombre, cantidad, fecha de muestreo, nombre y firma de la persona que realizo el muestreo?</t>
  </si>
  <si>
    <t>Solicitud de análisis</t>
  </si>
  <si>
    <t>¿Cada muestra que se envía al laboratorio, está acompañada de una solicitud de análisis?</t>
  </si>
  <si>
    <t>Origen del material</t>
  </si>
  <si>
    <t>Descripción completa del producto, incluyendo su composicion y marca</t>
  </si>
  <si>
    <t>Forma farmacéutica, concentración o contenido, fabricante, número de lote y número de registro sanitario, cuando corresponda</t>
  </si>
  <si>
    <t>Tamaño de la muestra</t>
  </si>
  <si>
    <t>Motivos de la solicitud de análisis</t>
  </si>
  <si>
    <t>Fecha en la que se tomo la muestra</t>
  </si>
  <si>
    <t>Fecha de vencimiento o fecha de reanalisis, según corresponda</t>
  </si>
  <si>
    <t>¿Se asigna un número de registro (número de analisis) a todas las muestras y documentos que la acompañan (excepto si cuentan con sistema computarizado) y es visible en el recipiente de la muestra?</t>
  </si>
  <si>
    <t>¿Se mantiene un registro de las muestras recepcionadas en el cual se consigna el número de registros, indicando la fecha de recepción y el área especifica a la que se remitió la muestra?</t>
  </si>
  <si>
    <t>Identificación, registro y almacenamiento</t>
  </si>
  <si>
    <t>¿La muestra para el análisis, la contramuestra y cualquier porción de la muestra después de realizar los ensayos requeridos, son almacenados de forma segura y tomando en cuenta las condiciones de almacenamiento especificas para estas?</t>
  </si>
  <si>
    <t xml:space="preserve">Asignación para el análisis </t>
  </si>
  <si>
    <t>¿El laboratorio cuenta con una persona responsable que determina el área a la cual se envía la muestra para el análisis?</t>
  </si>
  <si>
    <t>¿Son analizadas las muestras luego de recibir la solicitud de análisis o en caso de aceptar por emergencia solicitudes de análisis verbalmente se registran inmediatamente todos los detalles de la muestra para el análisis solicitado?</t>
  </si>
  <si>
    <t>¿Se acompañan de toda la documentación a cada muestra codificada, cuando esta es enviada el área especifica para su análisis, excepto si utilizan un sistema computarizado?</t>
  </si>
  <si>
    <t>Hoja de trabajo y/o registros</t>
  </si>
  <si>
    <t>¿Los analistas ¿disponen de hojas de trabajo analítico foliado en el que se registra información de la muestra, referencias, cálculos y los resultados de los análisis? ¿Se documenta toda información generada en los analisis para respaldar un resultado?</t>
  </si>
  <si>
    <t xml:space="preserve">¿Se compilan todas las hojas de trabajo analítico relacionadas con la misma muestra y procedentes de distitnas áreas? </t>
  </si>
  <si>
    <t>Número de análisis de la muestra</t>
  </si>
  <si>
    <t>Fecha de la solicitud de análisis</t>
  </si>
  <si>
    <t>Fecha de inicio del análisis y fecha en que fue completado el análisis</t>
  </si>
  <si>
    <t>Nombre o iniciales y firma del analista</t>
  </si>
  <si>
    <t>Descripción de la muestra recibida</t>
  </si>
  <si>
    <t>Equipos utilizados</t>
  </si>
  <si>
    <t>Referencia a las especificaciones y de los metodos de ensayo</t>
  </si>
  <si>
    <t>Resultado del ensayo de aptitud del sistema, cuando aplique</t>
  </si>
  <si>
    <t>Reactivos o solventes utilizados</t>
  </si>
  <si>
    <t>Resultados obtenidos</t>
  </si>
  <si>
    <t>Interpretación de resultados y conclusiones</t>
  </si>
  <si>
    <t>Observaciones adicionales</t>
  </si>
  <si>
    <t>Archivo</t>
  </si>
  <si>
    <t>¿Se almacenan de forma segura las hojas de trabajo analitico, junto con los anexos, calculos y reportes de analisis instrumentales?</t>
  </si>
  <si>
    <t>¿Cuenta el laboratorio con los siguientes procedimientos y sus respectivos registros?</t>
  </si>
  <si>
    <t>¿Se registra las razones cuándo no se pueda realizar un análisis y se almacen la muestra en el lugar correspondiente?</t>
  </si>
  <si>
    <t>¿Se verifica con el analista que se han aplicado los procedimientos apropiados y que se han seguido de forma correcta?</t>
  </si>
  <si>
    <t>¿Se verifica que los equipos usados fueron calificados, calibrados y las prueas de aptitud del sistema se realizaron y son conformes?</t>
  </si>
  <si>
    <t>¿Se analizan todos los datos obtenidos para identificar las posibles discrepancias y se verifican los calculos?</t>
  </si>
  <si>
    <t>¿Se reanalizan las muestras con un resultados dudoso, una vez identificada la causa?</t>
  </si>
  <si>
    <t>¿Se realiza un ensayo de confirmación por otro analista competente en el procedimiento de ensayo, en caso de reanalisis?</t>
  </si>
  <si>
    <t>¿Cuenta con procedimiento y los registros respectivos para realizar investigación de resultados fuera de especificación y este indica el número de reanálisis permitidos?</t>
  </si>
  <si>
    <t>¿Se emite un informe de analisis cuando se realiza uno o más ensayos solicitados, basado en la hoja de trabajo analítico?</t>
  </si>
  <si>
    <t>El informe de análisis incluye:</t>
  </si>
  <si>
    <t>Numero de informe</t>
  </si>
  <si>
    <t>Número de analisis</t>
  </si>
  <si>
    <t>Nombre y dirección del laboratorio que analiza la muestra</t>
  </si>
  <si>
    <t>Fecha de recepción de la muestra</t>
  </si>
  <si>
    <t>Fecha en la que fueron completados los análisis</t>
  </si>
  <si>
    <t>Fecha de vencimiento o fecha de reanalisis, según aplique</t>
  </si>
  <si>
    <t>¿Se asegura la trazabilidad hasta la sustancia de referencia utilizada?</t>
  </si>
  <si>
    <t>condiciones en la que se hizo la calibración</t>
  </si>
  <si>
    <t>Incertidumbre de medición del resultado</t>
  </si>
  <si>
    <t>Fechas, resultados antes y despues de cualquier ajuste o reparación</t>
  </si>
  <si>
    <t>¿Existen registros del cumplimiento del programa de calibraciones?</t>
  </si>
  <si>
    <t>¿Existen registros del cumplimiento del programa de mantenimiento preventivo y correctivo?</t>
  </si>
  <si>
    <t>¿Cuenta con procedimiento para la recepción, identificación, distribución interna, conservación, mantenimiento, utilización y reservas de las muestras de los productos sometidos a análisis?</t>
  </si>
  <si>
    <t>¿Cuenta con registros de todo lo anterior?</t>
  </si>
  <si>
    <t>c) asegurar la trazabilidad de la muestra desde la recepción, a través de todas las etapas analíticas, hasta completar el informe de análisis</t>
  </si>
  <si>
    <t xml:space="preserve">f) La gerencia del laboratorio debe asegurar que sus políticas, sistemas, programas, procedimientos e  instrucciones se  describan con  la extensión necesaria para que permita al laboratorio garantizar la calidad de los  resultados  que  genera.  </t>
  </si>
  <si>
    <t>¿Cuentan con manual de calidad?</t>
  </si>
  <si>
    <t>El manual de calidad contiene, primordialmente:</t>
  </si>
  <si>
    <t>¿Se encuentran actualizados y revisados los documentos?</t>
  </si>
  <si>
    <t>¿Cuentan con procedimiento de control y revisión de todos los documentos del laboratorio?</t>
  </si>
  <si>
    <t>¿Los documentos obsoletos son retirados y reemplazados de los lugares de trabajo inmediatamente despues con el documento nuevo revisado y autorizado</t>
  </si>
  <si>
    <t>¿Cuenta con lista maestra de documentos?</t>
  </si>
  <si>
    <t>¿Cuenta con procedimiento de control de cambios y este establece como informar al personal de los procedimientos nuevos y actualizados?</t>
  </si>
  <si>
    <t>¿El personal es capacitado en los procedimientos nuevos?</t>
  </si>
  <si>
    <t>6. PROCEDIMIENTO DE TRABAJO</t>
  </si>
  <si>
    <t>Ensayos</t>
  </si>
  <si>
    <t>¿Los registros generados son legibles y recuperables; son almacenados bajo acceso restringido, sólo por personal autorizado?</t>
  </si>
  <si>
    <t xml:space="preserve">¿Si se utiliza almacenamiento y firmas electrónicas, se cuenta con procedimiento que indique los requisitos para los registros electronicos y asi garantizar el acceso restringido? </t>
  </si>
  <si>
    <t>Procesadores de datos</t>
  </si>
  <si>
    <t>¿Si cuenta con programa informatico desarrollado internamente, se encuentra validado o verificado?</t>
  </si>
  <si>
    <t>¿Se protege la integridad de los datos de análisis y contra el acceso no autorizado?</t>
  </si>
  <si>
    <t>¿Cuenta con procedimiento para realizar, documentar y controlar los cambios de la información almacenada en los sistemas computarizados?</t>
  </si>
  <si>
    <t>¿Se realiza una copia de seguridad de los datos electrónicos a intervalos especificos, según procedimiento?</t>
  </si>
  <si>
    <t>7. DOCUMENTACIÓN</t>
  </si>
  <si>
    <t>¿Los contratos escritos establecen claramente los derechos y responsabilidades de cada parte, defina los trabajos contratados y los acuerdos técnicos realizados en relación al mismo?</t>
  </si>
  <si>
    <t>¿El contrato permite auditar las instalaciones y competencias de el laboratorio contratado y asegurar el acceso del laboratorio a los registros y muestras retenidas?</t>
  </si>
  <si>
    <t>¿Si el laboratorio realiza ensayos para un cliente y subcontrata parte de los  mismos, debe informar por  escrito al  cliente  de  los  acuerdos y,  si corresponde, obtiene su aprobación?</t>
  </si>
  <si>
    <t>¿Si existe subcontratación, el laboratorio no  transfiere ningún trabajo que les encomienda el contrato sin una evaluación previa del laboratorio y la aprobación de los acuerdos?</t>
  </si>
  <si>
    <t>¿Cuentan con un contrato escrito que establezca derechos y responsabilidades de cada parte y este permite auditar las instalaciones y competencias del laboratorio subcontratado?</t>
  </si>
  <si>
    <t>¿El Laboratorio asume la responsabilidad de todos los resultados reportados, incluyendo los proporcionados por el laboratorio subcontratado?</t>
  </si>
  <si>
    <t>d) mantener una colección actualizada de todas las especificaciones y documentos relacionados (papel o electrónico) usado en el laboratorio</t>
  </si>
  <si>
    <t>¿Cuentan con esclusas y areas adecuadas para el cambio de vestimenta (vestidor) para ingresar a las areas limpias?</t>
  </si>
  <si>
    <t>¿Cumplen las áreas estériles con las condiciones asepticas, equivalentes a las normas de calidad del aire para la fabricación de productos farmacéuticos estériles?</t>
  </si>
  <si>
    <t>¿El vestidor tiene el mismo grado de limpieza que el entorno del área de ensayo</t>
  </si>
  <si>
    <t>¿Cumple las areas estériles con los accesorios y acabados de las instalaciones, según las buenas practicas de manufactura para productos famacéuticos estériles?</t>
  </si>
  <si>
    <t>¿Se utiliza vestimenta que cumpla con las exigencias de las Buenas practicas de manufactura para productos estériles?</t>
  </si>
  <si>
    <t>Certificado de analisis</t>
  </si>
  <si>
    <t>Uso y manejo de bitácoras o fichas de trabajo</t>
  </si>
  <si>
    <t>Repetición de Pruebas</t>
  </si>
  <si>
    <t>Manejo de resultados atipicos y/o fuera de especificación</t>
  </si>
  <si>
    <t>¿Cuentan con procedimiento de archivo de documentos?</t>
  </si>
  <si>
    <t>Uso y manejo de reportes internos y certificados de analisis</t>
  </si>
  <si>
    <t>Procedimientos de los analisis de las muestras y se indica la referencia de los métodos y los equipos utilizados?</t>
  </si>
  <si>
    <t>Mantenimieto preventivo o correctivo y de la verificación de instrumentos y equipos?</t>
  </si>
  <si>
    <t>Calibración de instrumentos</t>
  </si>
  <si>
    <t>Limpieza de las instalaciones del laboratorio</t>
  </si>
  <si>
    <t>¿Cuentan con procedimientos en los cuales se indica el manejo de las quejas y reclamos?</t>
  </si>
  <si>
    <t>¿Cuentan con registros?</t>
  </si>
  <si>
    <t>¿Se realizan investigaciones como consecuencia de quejas recibidas o resultados dudosos? ¿Se realizan acciones correctivas y preventivas como resultado de estas investigaciones?</t>
  </si>
  <si>
    <t>¿Se mantienen documentos originales de todos los procedimientos y registros de distribución de las copias autorizadas?</t>
  </si>
  <si>
    <t>¿Cuenta con procedimiento escrito para la redacción, emisión,  revisión y aprobación de documentos (procedimientos, técnicas analíticas y especificaciones)?</t>
  </si>
  <si>
    <t>En el caso que las autoinspecciones muestren desviaciones en el cumplimiento de Buenas Prácticas de laboratorio,  existe un programa cronológico que indique las fechas limites para hacer las correcciones y los responsables de las mismas.</t>
  </si>
  <si>
    <t>¿Las autoinspecciones son llevadas a cabo por personal calificado e independiente de la actividad a ser inspeccionada?</t>
  </si>
  <si>
    <t>¿Cuentan con informes sobre las autoinspecciones realizadas?</t>
  </si>
  <si>
    <t>¿Se validan o verifican todos los metodos analiticos empleados para el uso previsto?</t>
  </si>
  <si>
    <t>¿Se verifica el procedimiento analitico para un ingrediente farmacéutico activo para confirmar que no surjan interferencias por impurezas provenientes de nuevas rutas de sintesis?</t>
  </si>
  <si>
    <t>¿Se validan los metodos farmacopeicos adaptados para otros usos?</t>
  </si>
  <si>
    <t>En el caso que un laboratorio adopte un metodo analitico de otro laboratorio, ¿Cuenta con la trazabilidad correspondiente a dicha transferencia y verifica los parametros de desepeño analitico seleccionados, que garantice su reproductibilidad y confiabilidad?</t>
  </si>
  <si>
    <t>¿Cuentan con procedimiento para validaciones y/o calificación de equipos, areas?</t>
  </si>
  <si>
    <t>¿Existen protocolos de validación y estos incluyen verificación de los parametros de desempeño analitico?</t>
  </si>
  <si>
    <t>¿Existen protocolos de calificación de equipos e instalaciones?</t>
  </si>
  <si>
    <t>¿El area y los ensayos estan supervisados por personal profesional con experiencia y calificado?</t>
  </si>
  <si>
    <t>¿El personal esta capacitado para la contención y manejo seguro de los microorganismos dentro del laboratorio?</t>
  </si>
  <si>
    <t>¿Cuenta el laboratorio con espacio suficiente y adecuado para evitar confusiones, contaminaciones y contaminación cruzada? ¿El material de construcción permite la facil limpieza, densinfección y minimo riesgo de contaminación?</t>
  </si>
  <si>
    <t xml:space="preserve">¿Existe  programa y procedimiento escrito para realizar los controles microbiologicos ambientales que garanticen la calidad del aire? </t>
  </si>
  <si>
    <t>¿Son las areas, equipos y materiales de uso exclusivo para ensayos microbiologicos, separados de las otras areas?</t>
  </si>
  <si>
    <t>¿Disponen de instalaciones adecuadas para el lavado y desinfección de las manos?</t>
  </si>
  <si>
    <t>¿Cuentan con programa de limpieza y desinfección de areas?</t>
  </si>
  <si>
    <t>¿El ensayo de esterilidad se lleva a cabo dentro de una zona de ambiente A, entorno B; se suministra aire a través de filtros HEPA terminales?</t>
  </si>
  <si>
    <t>¿Cuentan con alarmas, instrumentos de medición de diferenciales de presión e instrumentos indicadores adecuados para alertar variaciones del flujo de aire?</t>
  </si>
  <si>
    <t>¿Se encuentran rotulados los manometros con su especificación aceptable y se registran los diferenciales de presión al  menos antes de ingresar al área de ensayo?</t>
  </si>
  <si>
    <t>¿Se realiza monitoreo microbiologico de ambientes del area durante la prueba de esterilidad y cuentan con limites de alerta y limites de acción y se documenta la ubicación de los puntos de muestreo?</t>
  </si>
  <si>
    <t>¿Las autoclaves cumplen con el tiempo especificado del ciclo y la temperatura programada y cuentan con los sensores calibrados para el control y monitoreo de los ciclos de operación?</t>
  </si>
  <si>
    <t>Preparación de medios y esterilización de materiales</t>
  </si>
  <si>
    <t>¿Se envueelven los materiales a ser esterilizados en un material que permita la evacuación del aire y la penetración de vapor de agua?</t>
  </si>
  <si>
    <t>¿Se verifica el funcionamiento de la autoclave durante cada ciclo del proceso de esterilización o descontaminación con indicadores quimicos y/o biologicos?</t>
  </si>
  <si>
    <t>¿Cuentan con autoclave dedicada para la descontaminación?</t>
  </si>
  <si>
    <t>¿Cuándo se utilizan medios de cultivo preparados en su totalidad, se ha calificado al proveedor junto con las condiciones de transporte, quien a su vez provee certificación de la promoción de crecimiento para cada lote de medio?</t>
  </si>
  <si>
    <t>Factor de estandarización, según corresponda</t>
  </si>
  <si>
    <t>¿Cuenta el laboratorio con un personal responsable del almacenamiento y manejo seguro de las sustancias quimicas y reactivas o microorganismos?, ¿Cuenta con capacitaciones este personal?</t>
  </si>
  <si>
    <t>¿En la validación, se incluye el desempeño para cada ciclo de operación con respecto a la carga utilizada?</t>
  </si>
  <si>
    <t>Autoclaves</t>
  </si>
  <si>
    <t>Instrumentos de medición de temperatura</t>
  </si>
  <si>
    <t>¿Cuentan con la calidad apropiada para alcanzar la exactitud requerida los termómetros, termocuplas u otros dispositivos de medición y control de temperatura y cuentan con certificado de trazabilidad a un patrón de referencia?</t>
  </si>
  <si>
    <t>Equipamiento volumetrico y otros</t>
  </si>
  <si>
    <t xml:space="preserve">¿Son los materiales volumétricos de un solo uso adquiridos de establecimientos con renocido y relevante sistema de calidad? </t>
  </si>
  <si>
    <t>¿Se realizan controles aleatorios de la exactitud de los materiales luego de la verificación inicial?</t>
  </si>
  <si>
    <t>Los equipos de medición para conductividad, pH, entre otros, son verificados regularmente o antes de su uso?</t>
  </si>
  <si>
    <t>¿Los buffers utilizados para propósitos de verificación son almacenados en condiciones apropiadas y rotulados con la fecha de expiración?</t>
  </si>
  <si>
    <t>¿Se determina y verifica el periodo de vida útil de los medios preparados, bajo condiciones definidas de almacenamiento?</t>
  </si>
  <si>
    <t>¿La repartición y enfriamiento de los medios de cutivo después de la esterilizaión es realizado bajo flujo de aire unidireccional?</t>
  </si>
  <si>
    <t>¿Se preparan los medios de cultivo de acuerdo a las instrucciones del fabricante, tomando en cuenta principalmente el tiempo y temperatura de esterilización?</t>
  </si>
  <si>
    <t>¿Cuentan con los materiales, medios de cultivo y reactivos necesarios para realizar los controles microbiológicos de rutina?</t>
  </si>
  <si>
    <t>Cultivos de referencia</t>
  </si>
  <si>
    <t>¿Si se utilizan derivados comerciales se demuestra que todas las propiedades relevantes son equivalentes a las cepas de referencia?</t>
  </si>
  <si>
    <t>¿Cuentan con cepas microbianas de referencia reconocida, obtenidas de colecciones de entidades de prestigio nacionales o internacionales, conservadas en medios adecuados y ambientes controlados?</t>
  </si>
  <si>
    <t>¿Existe un procedimiento para el manejo, uso y control de los cultivos generados y se mantienen registros de las acciones realizadas?</t>
  </si>
  <si>
    <t>¿Se almacenan adecuadamente los cultivos?</t>
  </si>
  <si>
    <t>¿Las cepas de reserva no se congelan o reutilizan, una vez descongeladas?</t>
  </si>
  <si>
    <t>¿Las cepas de referencia son subcultivadas hasta no más de cinco pasajes con método estandar?</t>
  </si>
  <si>
    <t>¿Se monitorean las condiciones de almacenamiento y se mantienen los registros?</t>
  </si>
  <si>
    <t xml:space="preserve">¿Existe procedimiento de muestreo para analisis fisicoquimicos y microbiologicos, indicando metodo, equipo, tipo y condiciones del evanse que debe utilizarse, identificación, condiciones de almacenamiento, cantidades, instrucciones de limpieza y almacenamiento del equipo de muestreo, y proceso de desinfección, si aplica, en el caso de muestras microbiologicas?  </t>
  </si>
  <si>
    <t>¿En el caso de muestras microbiologicas: se monitorean el tiempo de muestreo y  las condiciones ambientales en el sitio de muestreo, si es necesario?</t>
  </si>
  <si>
    <t>¿Se asegura que las preparaciones originales de la muestra no se desechen hasta que se complete la investigación?</t>
  </si>
  <si>
    <t>¿En el caso de muestras microbiologicas contaminadas se descontaminan antes de su eliminación?</t>
  </si>
  <si>
    <t>Nombre de la empresa o persona que proporciona la muestra</t>
  </si>
  <si>
    <t>Analisis</t>
  </si>
  <si>
    <t>¿Realizan los ensayos de acuerdo a los procedimientos descritos en las farmacopeas oficiales?</t>
  </si>
  <si>
    <t>¿Si se emplean procedimientos de ensayos alternativos, se encuentran validados y su equivalencia con métodos oficiales se encuentra demostrada?</t>
  </si>
  <si>
    <t xml:space="preserve">Validación de métodos de ensayo </t>
  </si>
  <si>
    <t>¿Se evaluan los resultados con herramientas estadisticas apropiadas?</t>
  </si>
  <si>
    <t>¿Cuentan con campanas de extracción?</t>
  </si>
  <si>
    <t>¿Dispone el laboratorio de suficiente personal con la educación, capacitación, conocimiento tecnico y experiencia práctica según el puesto asignado?</t>
  </si>
  <si>
    <t>¿El personal cuenta con las instrucciones generales y especificas de seguridad?</t>
  </si>
  <si>
    <t>¿Se capacita al personal del laboratorio en  temas y procedimientos especificos a sus actividades?</t>
  </si>
  <si>
    <t>¿Existen registros de las evaluaciones?</t>
  </si>
  <si>
    <t>¿Existen los registros de las inducciones y las evaluaciones realizadas?</t>
  </si>
  <si>
    <t>¿Existe procedimiento escrito de inducción general de BPL para el personal de nuevo ingreso?</t>
  </si>
  <si>
    <t>¿Cuentan con registro de firmas del personal?</t>
  </si>
  <si>
    <t>2.1.1</t>
  </si>
  <si>
    <t>2.1.15</t>
  </si>
  <si>
    <t>2.1.16</t>
  </si>
  <si>
    <t>2.1.18</t>
  </si>
  <si>
    <t>2.1.19</t>
  </si>
  <si>
    <t>2.1.20</t>
  </si>
  <si>
    <t>¿Se prohibe fumar, comer, beber, portar joyas y usar maquillaje   en las areas que corresponda?</t>
  </si>
  <si>
    <t>¿Existen carteles o rotulos alusivos que indiquen la obligatoriedad del uso de batas dentro del laboratorio u otra ropa protectora, incluyendo protección de ojos, guantes, redecilla, mascarilla, zapatos especiales, cuando aplique?</t>
  </si>
  <si>
    <t>¿Cuentan con extintores apropiados?</t>
  </si>
  <si>
    <t>2.2.3</t>
  </si>
  <si>
    <t>2.2.5</t>
  </si>
  <si>
    <t>2.2.6</t>
  </si>
  <si>
    <t>¿Todo el personal que labora en el laboratorio cuenta con tarjeta de salud o certificado médico?</t>
  </si>
  <si>
    <t xml:space="preserve">¿Están los alimentos guardados y se preparan solo en lugares especialmente designados para ese propósito. </t>
  </si>
  <si>
    <t>¿Los sanitarios cuentan con suficiente agua y jabón desinfectante, papel, espejos y secadoras de manos</t>
  </si>
  <si>
    <t xml:space="preserve">¿Existe un sistema y procedimiento adecuado de recolección, clasificación, manejo y desactivación de los desechos toxicos (químicos y biológicos), muestras, reactivos, solventes y filtros de aire? ¿Existen registro de los mismos?  </t>
  </si>
  <si>
    <t>3.1.1</t>
  </si>
  <si>
    <t>3.1.2</t>
  </si>
  <si>
    <t>3.1.3</t>
  </si>
  <si>
    <t>3.1.4</t>
  </si>
  <si>
    <t>3.1.5</t>
  </si>
  <si>
    <t>3.1.6</t>
  </si>
  <si>
    <t>3.1.7</t>
  </si>
  <si>
    <t>3.1.8</t>
  </si>
  <si>
    <t>3.1.9</t>
  </si>
  <si>
    <t>¿Existe un programa anual para el mantenimiento general de los edificios e instalaciones?</t>
  </si>
  <si>
    <t>¿Cuentan con registros del mantenimiento?</t>
  </si>
  <si>
    <t xml:space="preserve">¿Cuentan con el equipo, instrumentos y otros dispositivos requeridos para la ejecución correcta de los ensayos, calibraciones, validaciones y verificaciones? </t>
  </si>
  <si>
    <t>¿Las  instalaciones  del  laboratorio son de  tamaño, construcción  y ubicación adecuadas, diseñadas para las funciones y operaciones que se conduzan en ellas?</t>
  </si>
  <si>
    <t>¿El area esta diseñada para proteger el equipo e instrumentos sensibles del efecto de las vibraciones, interferencias eléctricas, humedad, temperatura?</t>
  </si>
  <si>
    <t>Pisos, paredes y techos  de fácil limpieza</t>
  </si>
  <si>
    <t>¿Existen areas independientes para lo siguiente:</t>
  </si>
  <si>
    <t>3.2.1</t>
  </si>
  <si>
    <t>Cafetería fuera de las áreas de trabajo del laboratorio</t>
  </si>
  <si>
    <t>¿Cuentan con las siguientes áreas auxiliares y disposiciones?</t>
  </si>
  <si>
    <t>Area específica de almacenamiento de insumos y utensilios de limpieza</t>
  </si>
  <si>
    <t>¿Hay un numero adecuado de Sanitarios y vestidores  y se mantienen en condiciones higiénicas según requerimientos del Ministerio de Trabajo e IGSS?, y se encuentran fuera de las areas de trabajo? ¿Cuentan con lockers?</t>
  </si>
  <si>
    <t>Lavandería (en el caso de realizar analisis microbiologicos)</t>
  </si>
  <si>
    <t>Tomacorrientes a prueba de explosión</t>
  </si>
  <si>
    <t>¿Se encuentran debidamente identificadas?</t>
  </si>
  <si>
    <t>¿Las bodegas tienen el tamaño adecuado a las necesidades de la empresa?</t>
  </si>
  <si>
    <t>¿El material de construcción y su estado no afectan la calidad de los materiales que se almacenan?</t>
  </si>
  <si>
    <t>¿Se encuentran Limpias y Ordenadas?</t>
  </si>
  <si>
    <t>¿Los pisos, ventanas, paredes y techos son adecuadas?</t>
  </si>
  <si>
    <t>¿El acceso a las bodegas de almacenamiento esta restringido a personal autorizado?</t>
  </si>
  <si>
    <t>¿Se cuenta con registros de las condiciones de almacenamiento especificas de las disntintas areas de almacenamiento (temperatura, humedad)?</t>
  </si>
  <si>
    <t>¿Se almacenan los gases en una instalacion dedicada, aislada de las areas del laboratorio con medidas de seguridad adecuadas?</t>
  </si>
  <si>
    <t>¿Las muestras o materiales que requieren condiciones especiales de enfriamiento, se encuentran en cámara fría? ¿Cuentan con registros y sus especificaciones de almacenamiento correspondientes?</t>
  </si>
  <si>
    <t>¿Los contenedores o recipientes de materiales cumplen con no presentar daños que afecten la calidad de su contenido, están bien cerrados e identificados?</t>
  </si>
  <si>
    <t>¿Son todos los reactivos y materiales que se usan en el laboratorio de calidad analítica certificada?</t>
  </si>
  <si>
    <t>¿Los   reactivos  son comprados  a   proveedores  calificados y deben ir acompañados por el certificado de análisis y la hoja de datos de seguridad?</t>
  </si>
  <si>
    <t>¿Existen procedimientos escritos para la adquisición, identificación, preparación,  conservación y control de cada uno de las sustancias y materiales de referencia?</t>
  </si>
  <si>
    <t>¿Existen registros?</t>
  </si>
  <si>
    <t>¿El área esta adecuadamente iluminada?</t>
  </si>
  <si>
    <t>Para sustancias de referencia preparadas en el laboratorio, ¿se documentan los resultados de todos los ensayos realizados  frente al estándar de referencia primario, y la fecha de vencimiento o fecha de reanálisis y la firma del analista responsable?</t>
  </si>
  <si>
    <t>¿Cuenta el laboratorio con una persona responsable de las sustancias de referencia y materiales de referencia?</t>
  </si>
  <si>
    <t>Nombre</t>
  </si>
  <si>
    <t>¿Las  soluciones de reactivos, soluciones volumetricas o medios de cultivo que se preparan en el laboratorio tienen etiqueta que indica lo siguiente?</t>
  </si>
  <si>
    <t>4.3.4</t>
  </si>
  <si>
    <t>Se llevan a cabo controles de pureza y bioquimicos de las cepas de referencia y se realizan en forma paralela con los stocks de referencia obtenidos?</t>
  </si>
  <si>
    <t>¿Si se utilizan derivados comerciales de las cepas de referencia son usados como cultivos de trabajo?</t>
  </si>
  <si>
    <t>¿Las cepas de referencia son subcultivadas una sola vez para proporcionar stock de referencia (cepas de reserva)?</t>
  </si>
  <si>
    <t>4.4.8</t>
  </si>
  <si>
    <t>4.4.9</t>
  </si>
  <si>
    <t>4.4.10</t>
  </si>
  <si>
    <t>¿Está  el equipo diseñado, construido, adaptado y ubicado de acuerdo a la operación que en él se realice?</t>
  </si>
  <si>
    <t>¿Se tiene establecida la frecuencia de cada calificación, calibración o mantenimiento próximo?</t>
  </si>
  <si>
    <t>¿Garantiza que los instrumentos, equipos u otros dispositivos que generan resultados sospechosos o que hayan demostrado ser defectuosos o se encuentren fuera de los limites especificados son puestos fuera de servicio hasta que hayan sido reparados y recalificados?</t>
  </si>
  <si>
    <t>¿El laboratorio recalifica antes de su uso los equipos, instrumentos u otros dispositivos que han estado fuera del control directo del laboratorio o que han sido sometidos a reparaciones mayores?</t>
  </si>
  <si>
    <t>¿Cuentan con tanques de almacenamiento de agua potable y purificada?</t>
  </si>
  <si>
    <t>¿Posee un sistema de tratamiento de agua que le permita obtenerla, cumpliendo  con las especificaciones apropiadas para un ensayo específico según se describe en las farmacopeas o en ensayos aprobados cuando estén disponibles?</t>
  </si>
  <si>
    <t>¿Existe un  programa y procedimientos escritos para el lavado y desinfección de los tanques para almacenamiento de agua  y existe un registro al día de los mismos?</t>
  </si>
  <si>
    <t>¿Se cuenta con procedimientos escritos para el mantenimiento de los equipos donde se efectúan los procesos anteriores, se lleva registro de los mismos y están al día?</t>
  </si>
  <si>
    <t>¿Se realizan los siguientes análisis a los diferentes tipos de agua, y estos cumplen, según especificaciones?:</t>
  </si>
  <si>
    <t>¿Cada vez que se exceda el límites de alerta en los controles se lleva a cabo una investigación, existe registro de la investigación y de las acciones correctivas?</t>
  </si>
  <si>
    <t>2.2.7</t>
  </si>
  <si>
    <t xml:space="preserve">Existe un procedimiento escrito y puntos adecuados para el muestreo del agua,  hay registros? </t>
  </si>
  <si>
    <t>5.3.1</t>
  </si>
  <si>
    <t>5.3.2</t>
  </si>
  <si>
    <t>¿Se verifica y registra la estabilidad y distribución uniforme de la temperatura después de una reparación de autoclaves, incubadoras, baño de agua y hornos?</t>
  </si>
  <si>
    <t>5.4.1</t>
  </si>
  <si>
    <t>5.4.2</t>
  </si>
  <si>
    <t>5.4.3</t>
  </si>
  <si>
    <t>5.4.4</t>
  </si>
  <si>
    <t>5.5.1</t>
  </si>
  <si>
    <t>5.5.2</t>
  </si>
  <si>
    <t>5.5.3</t>
  </si>
  <si>
    <t>5.5.4</t>
  </si>
  <si>
    <t>5.5.5</t>
  </si>
  <si>
    <t>¿En el caso de muestras microbiologicas: se define, monitorea y documenta el tiempo y las condiciones de almacenamiento de las muestras en espera para análisis?</t>
  </si>
  <si>
    <t>6.1.1</t>
  </si>
  <si>
    <t>6.1.2</t>
  </si>
  <si>
    <t>6.1.3</t>
  </si>
  <si>
    <t>6.1.4</t>
  </si>
  <si>
    <t>6.1.5</t>
  </si>
  <si>
    <t>6.1.6</t>
  </si>
  <si>
    <t>6.2.1</t>
  </si>
  <si>
    <t>6.3.1</t>
  </si>
  <si>
    <t>6.3.2</t>
  </si>
  <si>
    <t>6.3.3</t>
  </si>
  <si>
    <t>6.3.4</t>
  </si>
  <si>
    <t>6.3.5</t>
  </si>
  <si>
    <t>6.4.1</t>
  </si>
  <si>
    <t>6.4.2</t>
  </si>
  <si>
    <t>6.4.3</t>
  </si>
  <si>
    <t>6.5.1</t>
  </si>
  <si>
    <t>6.5.2</t>
  </si>
  <si>
    <t>6.5.3</t>
  </si>
  <si>
    <t>6.5.4</t>
  </si>
  <si>
    <t>¿Contienen la hoja de trabajo lo siguiente?</t>
  </si>
  <si>
    <t>¿Revisa y firma de verificado el supervisor o jefe: la hoja de cálculos, resultados obtenidos y la firma del analista?</t>
  </si>
  <si>
    <t>6.2.2</t>
  </si>
  <si>
    <t>¿Existe un formulario estandar para la solicitud de analisis y forma parte de la recepción de la muestra, incluyendo lo siguiente?:</t>
  </si>
  <si>
    <t>6.6.1</t>
  </si>
  <si>
    <t>6.6.2</t>
  </si>
  <si>
    <t>¿En caso de resultados dudosos se revisan los procedimientos aplicados durante el ensayo antes de autorizar el reanálisis? Y se revisa lo siguiente?:</t>
  </si>
  <si>
    <t>6.7.1</t>
  </si>
  <si>
    <t>6.7.2</t>
  </si>
  <si>
    <t>6.7.3</t>
  </si>
  <si>
    <t>6.7.4</t>
  </si>
  <si>
    <t>6.7.5</t>
  </si>
  <si>
    <t>6.7.6</t>
  </si>
  <si>
    <t>6.7.7</t>
  </si>
  <si>
    <t>6.7.8</t>
  </si>
  <si>
    <t>6.7.9</t>
  </si>
  <si>
    <t xml:space="preserve"> Nombre del material o producto y descripción de la muestra cuando corrresponda</t>
  </si>
  <si>
    <t>Número de lote</t>
  </si>
  <si>
    <t>Nombre del fabricante y/o proveedor, o solicitante del analisis  cuando corresponda.</t>
  </si>
  <si>
    <t>Referencias de las especificaciones y procedimientos analíticos pertinentes.</t>
  </si>
  <si>
    <t>Resultados de los análisis</t>
  </si>
  <si>
    <t>6.7.10</t>
  </si>
  <si>
    <t>6.7.11</t>
  </si>
  <si>
    <t>6.7.12</t>
  </si>
  <si>
    <t>6.7.13</t>
  </si>
  <si>
    <t>6.7.14</t>
  </si>
  <si>
    <t>6.7.15</t>
  </si>
  <si>
    <t>6.7.16</t>
  </si>
  <si>
    <t>6.7.17</t>
  </si>
  <si>
    <t>6.7.18</t>
  </si>
  <si>
    <t>6.7.19</t>
  </si>
  <si>
    <t>6.8.1</t>
  </si>
  <si>
    <t>6.8.1.1</t>
  </si>
  <si>
    <t>6.8.1.2</t>
  </si>
  <si>
    <t>6.8.1.3</t>
  </si>
  <si>
    <t>6.8.1.4</t>
  </si>
  <si>
    <t>6.8.1.5</t>
  </si>
  <si>
    <t>6.8.1.6</t>
  </si>
  <si>
    <t>6.8.1.7</t>
  </si>
  <si>
    <t>6.8.1.8</t>
  </si>
  <si>
    <t>6.8.1.9</t>
  </si>
  <si>
    <t>6.8.1.10</t>
  </si>
  <si>
    <t>6.8.1.11</t>
  </si>
  <si>
    <t>6.8.2</t>
  </si>
  <si>
    <t>6.8.3</t>
  </si>
  <si>
    <t>6.9.1</t>
  </si>
  <si>
    <t>6.9.2</t>
  </si>
  <si>
    <t>6.9.3</t>
  </si>
  <si>
    <t>6.9.4</t>
  </si>
  <si>
    <t>7.1.1</t>
  </si>
  <si>
    <t>7.1.2</t>
  </si>
  <si>
    <t>7.1.3</t>
  </si>
  <si>
    <t>7.1.4</t>
  </si>
  <si>
    <t>7.1.5</t>
  </si>
  <si>
    <t>7.1.6</t>
  </si>
  <si>
    <t>Lavado de cristalería</t>
  </si>
  <si>
    <t>7.1.7</t>
  </si>
  <si>
    <t>7.1.8</t>
  </si>
  <si>
    <t>7.1.9</t>
  </si>
  <si>
    <t>7.1.10</t>
  </si>
  <si>
    <t>7.1.11</t>
  </si>
  <si>
    <t>7.1.12</t>
  </si>
  <si>
    <t>8. Area de microbiología</t>
  </si>
  <si>
    <t>¿Cuentan con unidades de manejo de aire independiente que garantice y evite el riesgo de la contaminación?</t>
  </si>
  <si>
    <t>¿Existen prefiltros, filtros y todo equipo necesario para garantizar el grado de aire que se requiere en las diferentes áreas?</t>
  </si>
  <si>
    <t>¿El sistema de aire está  ubicado de  manera que  facilite su limpieza y mantenimiento?</t>
  </si>
  <si>
    <t>¿Se tienen instrumentos de medición para verificar los diferenciales de presión?</t>
  </si>
  <si>
    <t>¿Se llevan registros de Temperatura, Humedad Relativa y Diferenciales de Presión en las áreas que apliquen?</t>
  </si>
  <si>
    <t>¿Existe un programa de mantenimiento preventivo que abarque los controles periodicos del sistema de aire (cambios de filtros y sus registros?</t>
  </si>
  <si>
    <t>Disposiciones generales</t>
  </si>
  <si>
    <t>8.1.1</t>
  </si>
  <si>
    <t>8.1.2</t>
  </si>
  <si>
    <t>8.1.3</t>
  </si>
  <si>
    <t>8.1.4</t>
  </si>
  <si>
    <t>8.1.5</t>
  </si>
  <si>
    <t>8.1.6</t>
  </si>
  <si>
    <t>8.1.7</t>
  </si>
  <si>
    <t>8.1.8</t>
  </si>
  <si>
    <t>8.1.9</t>
  </si>
  <si>
    <t>8.1.10</t>
  </si>
  <si>
    <t>8.1.11</t>
  </si>
  <si>
    <t>8.1.12</t>
  </si>
  <si>
    <t>8.1.13</t>
  </si>
  <si>
    <t>8.1.14</t>
  </si>
  <si>
    <t>8.1.15</t>
  </si>
  <si>
    <t>8.2.1</t>
  </si>
  <si>
    <t>8.2.2</t>
  </si>
  <si>
    <t>8.2.3</t>
  </si>
  <si>
    <t>8.2.4</t>
  </si>
  <si>
    <t>8.2.5</t>
  </si>
  <si>
    <t>8.2.6</t>
  </si>
  <si>
    <t>8.2.7</t>
  </si>
  <si>
    <t>8.2.8</t>
  </si>
  <si>
    <t>8.2.9</t>
  </si>
  <si>
    <t>8.3.1</t>
  </si>
  <si>
    <t>8.3.2</t>
  </si>
  <si>
    <t>8.3.3</t>
  </si>
  <si>
    <t>8.3.4</t>
  </si>
  <si>
    <t>8.3.5</t>
  </si>
  <si>
    <t>8.3.6</t>
  </si>
  <si>
    <t>8.3.7</t>
  </si>
  <si>
    <t>8.3.8</t>
  </si>
  <si>
    <t>8.3.9</t>
  </si>
  <si>
    <t>8.3.10</t>
  </si>
  <si>
    <t>8.3.11</t>
  </si>
  <si>
    <t>8.4.1</t>
  </si>
  <si>
    <t>8.4.2</t>
  </si>
  <si>
    <t>8.5.1</t>
  </si>
  <si>
    <t>8.3.12</t>
  </si>
  <si>
    <t>¿</t>
  </si>
  <si>
    <t>8.5.2</t>
  </si>
  <si>
    <t>8.5.3</t>
  </si>
  <si>
    <t>8.5.4</t>
  </si>
  <si>
    <t>8.5.6</t>
  </si>
  <si>
    <t>8.5.7</t>
  </si>
  <si>
    <t>9. Estabilidades</t>
  </si>
  <si>
    <t>¿Se cumple el programa?</t>
  </si>
  <si>
    <t>9.4.1</t>
  </si>
  <si>
    <t>9.4.2</t>
  </si>
  <si>
    <t>9.4.3</t>
  </si>
  <si>
    <t>9.4.4</t>
  </si>
  <si>
    <t>9.4.5</t>
  </si>
  <si>
    <t>9.4.6</t>
  </si>
  <si>
    <t>9.4.7</t>
  </si>
  <si>
    <t>10.  PROVEEDORES</t>
  </si>
  <si>
    <t>Existe un registro de proveedores aprobados?</t>
  </si>
  <si>
    <t>Existe un programa de evaluación y auditorías a proveedores?</t>
  </si>
  <si>
    <t>Existen registros de estas evaluaciones y auditorías?</t>
  </si>
  <si>
    <t>11.  Quejas y reclamos, productos devueltos y recuperables</t>
  </si>
  <si>
    <t>12.  CONTRATOS</t>
  </si>
  <si>
    <t>¿El contrato de análisis está debidamente legalizado, definido y es de mutuo consentimiento?</t>
  </si>
  <si>
    <t>¿Cuenta con contratos con todos los establecimientos farmaceuticos y afines para quienes realiza alguna actividad de analisis?</t>
  </si>
  <si>
    <t>13. VALIDACIONES Y/O CALIFICACIONES</t>
  </si>
  <si>
    <t>Validación de metodos analiticos</t>
  </si>
  <si>
    <t>13.1.1</t>
  </si>
  <si>
    <t>13.1.2</t>
  </si>
  <si>
    <t>13.1.3</t>
  </si>
  <si>
    <t>13.1.4</t>
  </si>
  <si>
    <t>13.1.5</t>
  </si>
  <si>
    <t>13.1.6</t>
  </si>
  <si>
    <t>13.1.7</t>
  </si>
  <si>
    <t>Calificaciones de equipos y/o instalaciones</t>
  </si>
  <si>
    <t>13.2.1</t>
  </si>
  <si>
    <t>13.2.2</t>
  </si>
  <si>
    <t>13.2.3</t>
  </si>
  <si>
    <t>13.2.4</t>
  </si>
  <si>
    <t>14.  Garantía de la Calidad</t>
  </si>
  <si>
    <t>14.1.1</t>
  </si>
  <si>
    <t>14.1.2</t>
  </si>
  <si>
    <t>14.1.3</t>
  </si>
  <si>
    <t>14.1.4</t>
  </si>
  <si>
    <t>14.1.5</t>
  </si>
  <si>
    <t>14.1.6</t>
  </si>
  <si>
    <t>a) Los compromisos de la gerencia respecto al tipo de servicio que proporcionará, a la implementación de un sistema de aseguramiento de calidad efectivo y con las buenas practicas de laboratorio</t>
  </si>
  <si>
    <t>b) Las politicas que considere necesarias para el correcto funcionamiento del sisema de gestión de la calidad</t>
  </si>
  <si>
    <t>c) La estructura del laboratorio (organigrama)</t>
  </si>
  <si>
    <t>d) Las actividades operacionales y funcionales relacionadas con la calidad, de manera que el alcance y los límites de las responsabilidades estén claramente definidas</t>
  </si>
  <si>
    <t>e) La estructura de la documentación usada en el sistema de gestión de calidad y sus principales procedimientos</t>
  </si>
  <si>
    <t>14.4.1</t>
  </si>
  <si>
    <t>14.4.2</t>
  </si>
  <si>
    <t>14.4.3</t>
  </si>
  <si>
    <t>14.4.4</t>
  </si>
  <si>
    <t>14.4.5</t>
  </si>
  <si>
    <t>Analisis fisicoquimicos / Instrumental</t>
  </si>
  <si>
    <t>GUIA DE INSPECCIÓN DE BPL EN LABORATORIOS DE CONTROL DE CALIDAD</t>
  </si>
  <si>
    <t>¿El laboratorio está legalmente autorizado para funcionar?</t>
  </si>
  <si>
    <t>¿Cuenta el laboratorio con medidas para asegurar que la gerencia y el personal no estan sujetos a presiones comerciales, politicas, financieras y de otro tipo o conflicto de interes, que puedan afectar en forma adversa la calidad de su trabajo? ¿Cuentan con declaraciones juradas  que evidencien dicha responsabilidad?</t>
  </si>
  <si>
    <t>¿Las muestras altamente tóxicas y/o genotóxicas se manejan (pesaje y manipulación) en una instalación diseñada especialmente para evitar el riesgo de contaminación?</t>
  </si>
  <si>
    <t>¿Cuenta el laboratorio con personal gerencial y técnico con la autoridad y los recursos necesarios para cumplir sus obligaciones, incluyendo personal que gestione el sistema de calidad?</t>
  </si>
  <si>
    <t>¿Cuentan con politica y un procedimiento previsto para asegurar la confidencialidad de:la información contenida en las autorizaciones de comercialización (registro sanitario), la transferencia de resultados o informes, y para proteger los datos en los archivos (papel y electrónico)?</t>
  </si>
  <si>
    <t>¿Cuenta con un profesional responsable del sistema de gestión de calidad?</t>
  </si>
  <si>
    <t>¿Cuentan con alarmas para alertar variaciones de temperatura?</t>
  </si>
  <si>
    <t>¿Se monitorea la temperatura con el uso de termocupla y registros para producir un grafico o impresión, o la observación directa y el registro de la temperatura máxima alcanzada y tiempo para alcanzar dicha temperatura?</t>
  </si>
  <si>
    <t>¿Se realiza la calibración y/o verificación inicial y regular de pipetas mecánicas de carga manual, dispensadores automáticos, dispensadores y pipetas desechables?</t>
  </si>
  <si>
    <t>¿Se revalida después de una reparación o modificación, o cuando sea indicado por los resultados de controles de calidad en los medios y/o si se hizo una evaluación de riesgos?</t>
  </si>
  <si>
    <t>Identificación del equipo</t>
  </si>
  <si>
    <t>¿Existen registros del historial de averias, mal funcionamiento, modificación o reparación de los equipos?</t>
  </si>
  <si>
    <t>¿Se realiza la preparación y reconstitución de los cultivos de referencia siguiendo las instrucciones del proveedor o mediante el empleo de un método establecido y válidado?</t>
  </si>
  <si>
    <t>¿Se recalifican las areas de analisis microbiologico, al menos una vez al año, cumpliendo con limites de particulas viables y  no viabLes, velocidad de fLujo de aire e integridad de los filtros HEPA?</t>
  </si>
  <si>
    <t>¿Cuentan con programa y procedimiento de autoinspecciones, se incluyen todas las areas o actividades del sistema de calidad?</t>
  </si>
  <si>
    <t>Procedimiento para la identificación, compilación, numeración, recuperación, almacenamiento, mantenimiento y eliminación de los registros de los ensayos</t>
  </si>
  <si>
    <t>Cuentan con áreas o sectores asignados para la colocación de la vestimenta, preparación de muestras, lavado y acondicionamiento de materiales y preparación de medios de cultivo?</t>
  </si>
  <si>
    <t>¿Cuentan con programa de estabilidades de los productos que le requieren?</t>
  </si>
  <si>
    <t>Si el laboratorio realiza protocolos de estudios de estabilidad, incluye lo siguiente</t>
  </si>
  <si>
    <t>¿Cuentan las camaras de estabilidad con alarmas para alertar variaciones de temperatura y humedad?</t>
  </si>
  <si>
    <t>Los equipos cuentan con:</t>
  </si>
  <si>
    <t>¿Los documentos (procedimientos, registros, resultados, calculos, calibraciones, verificaciones, validaciones, etc.) se conservan originales y como minimo un año despues de la fecha de vencimiento del lote analizado?</t>
  </si>
  <si>
    <t>F-UV-g-10</t>
  </si>
  <si>
    <t>V 03-2020</t>
  </si>
  <si>
    <t>Página 1</t>
  </si>
  <si>
    <t>6.5</t>
  </si>
  <si>
    <t>1.1</t>
  </si>
  <si>
    <t>1.2</t>
  </si>
  <si>
    <t>2.1</t>
  </si>
  <si>
    <t>2.2</t>
  </si>
  <si>
    <t>2.3</t>
  </si>
  <si>
    <t>2.4</t>
  </si>
  <si>
    <t>3.1</t>
  </si>
  <si>
    <t>3.2</t>
  </si>
  <si>
    <t>4.1</t>
  </si>
  <si>
    <t>4.2</t>
  </si>
  <si>
    <t>4.3</t>
  </si>
  <si>
    <t>4.4</t>
  </si>
  <si>
    <t>5.1</t>
  </si>
  <si>
    <t>5.2</t>
  </si>
  <si>
    <t>5.3</t>
  </si>
  <si>
    <t>5.4</t>
  </si>
  <si>
    <t>5.5</t>
  </si>
  <si>
    <t>6.1</t>
  </si>
  <si>
    <t>6.2</t>
  </si>
  <si>
    <t>6.3</t>
  </si>
  <si>
    <t>6.4</t>
  </si>
  <si>
    <t>6.6</t>
  </si>
  <si>
    <t>6.7</t>
  </si>
  <si>
    <t>6.8</t>
  </si>
  <si>
    <t>6.9</t>
  </si>
  <si>
    <t>7.1</t>
  </si>
  <si>
    <t>8.1</t>
  </si>
  <si>
    <t>8.2</t>
  </si>
  <si>
    <t>8.3</t>
  </si>
  <si>
    <t>8.4</t>
  </si>
  <si>
    <t>8.5</t>
  </si>
  <si>
    <t>9.1</t>
  </si>
  <si>
    <t>9.2</t>
  </si>
  <si>
    <t>9.3</t>
  </si>
  <si>
    <t>9.4</t>
  </si>
  <si>
    <t>10.1</t>
  </si>
  <si>
    <t>11.1</t>
  </si>
  <si>
    <t>11.2</t>
  </si>
  <si>
    <t>12.1</t>
  </si>
  <si>
    <t>12.2</t>
  </si>
  <si>
    <t>12.3</t>
  </si>
  <si>
    <t>12.4</t>
  </si>
  <si>
    <t>12.5</t>
  </si>
  <si>
    <t>13.1</t>
  </si>
  <si>
    <t>14.1</t>
  </si>
  <si>
    <t>1.- Se cambio a Versión 2-2014</t>
  </si>
  <si>
    <t>Página 2</t>
  </si>
  <si>
    <t>GUIA DE INSPECCIÓN DE BPM EN LABORATORIOS DE CONTROL DE CALIDAD</t>
  </si>
  <si>
    <t>5.1.14</t>
  </si>
  <si>
    <t>5.1.15</t>
  </si>
  <si>
    <t>13.2.3.1</t>
  </si>
  <si>
    <t>13.2.3.2</t>
  </si>
  <si>
    <t>13.2.3.3</t>
  </si>
  <si>
    <t>14.14.1</t>
  </si>
  <si>
    <t>14.14.2</t>
  </si>
  <si>
    <t>14.14.3</t>
  </si>
  <si>
    <t>3.1.9.1</t>
  </si>
  <si>
    <t>3.1.9.2</t>
  </si>
  <si>
    <t>3.1.9.3</t>
  </si>
  <si>
    <t>3.1.9.4</t>
  </si>
  <si>
    <t>3.1.9.5</t>
  </si>
  <si>
    <t>3.1.9.6</t>
  </si>
  <si>
    <t>3.1.9.7</t>
  </si>
  <si>
    <t>3.1.9.8</t>
  </si>
  <si>
    <t>3.1.9.9</t>
  </si>
  <si>
    <t>3.1.9.10</t>
  </si>
  <si>
    <t>3.1.9.11</t>
  </si>
  <si>
    <t>3.2.1.1</t>
  </si>
  <si>
    <t>3.2.1.2</t>
  </si>
  <si>
    <t>3.2.1.3</t>
  </si>
  <si>
    <t>3.2.1.4</t>
  </si>
  <si>
    <t>3.2.1.5</t>
  </si>
  <si>
    <t>3.2.1.6</t>
  </si>
  <si>
    <t>3.2.1.7</t>
  </si>
  <si>
    <t>3.2.1.8</t>
  </si>
  <si>
    <t>4.3.11.1</t>
  </si>
  <si>
    <t>4.3.11.2</t>
  </si>
  <si>
    <t>5.2.1.6.1</t>
  </si>
  <si>
    <t>5.2.1.6.2</t>
  </si>
  <si>
    <t>6.7.3.1</t>
  </si>
  <si>
    <t>6.7.3.2</t>
  </si>
  <si>
    <t>6.7.3.3</t>
  </si>
  <si>
    <t>6.7.3.4</t>
  </si>
  <si>
    <t>6.7.3.5</t>
  </si>
  <si>
    <t>1.- Se cambio a Versión 3-2020</t>
  </si>
  <si>
    <t>3.1.8.1</t>
  </si>
  <si>
    <t>3.1.8.2</t>
  </si>
  <si>
    <t>3.1.8.3</t>
  </si>
  <si>
    <t>3.1.8.4</t>
  </si>
  <si>
    <t>3.1.8.5</t>
  </si>
  <si>
    <t xml:space="preserve">2.- Se elabora una nueva guia, implementando Las guias de Buenas practicas de la OMS para laboratorios de microbiologia farmaceutica y para laboratorio de control de calidad de productos farmaceuticos. </t>
  </si>
  <si>
    <t xml:space="preserve">3.- Se asigno criterio de evaluacion a cada uno de los requisitos solicitados en la guia de verificacion. </t>
  </si>
  <si>
    <t>Higiene y Seguridad</t>
  </si>
  <si>
    <t>Materiales</t>
  </si>
  <si>
    <t>Equipos y sistemas de apoyo crítico</t>
  </si>
  <si>
    <t>Procedimientos de Trabajo</t>
  </si>
  <si>
    <t>Documentacion</t>
  </si>
  <si>
    <t>Area de Microbiologia</t>
  </si>
  <si>
    <t>Proveedores</t>
  </si>
  <si>
    <t xml:space="preserve">Quejas y Reclamos, Productos Devueltos y Recuperables. </t>
  </si>
  <si>
    <t>Contratos</t>
  </si>
  <si>
    <t>Validaciones y/o Calificaciones</t>
  </si>
  <si>
    <t xml:space="preserve">Garantia de Calidad </t>
  </si>
  <si>
    <t>¿Tiene el laboratorio organigrama que detalle cada uno de los puestos de los diferentes departamentos, se encuentran actualizados?  Se define las relaciones entre la gerencia, las operaciones técnicas,los servicios de apoyo y el sistema de aseguramiento de calidad.</t>
  </si>
  <si>
    <t>¿Son los encargados profesionales graduados quimicos farmaceuticos, quimicos, quimicos biologos u otras profesiones pertinentes, con el requisito de conocimiento,  destreza  y  habilidad  para  ejecutar  adecuadamente  las tareas asignadas por la gerencia y para supervisar al personal técnico.</t>
  </si>
  <si>
    <t>¿El personal técnico y profesional que realiza tareas específicas se encuentra calificado apropiadamente en términos de: educación, capacitaciones externas, experiencia y / o habilidades demostradas?</t>
  </si>
  <si>
    <t>¿El pesonal esta instruido para el manejo seguro de material de vidrio, reactivos corrosivos y solventes; y  de la necesidad de la eliminación completa y segura de todos los metales? Existen registros?</t>
  </si>
  <si>
    <t>¿Se almacenan las materias primas combustibles y/o inflamables, bases y acidos concentrados de manera aislada del resto de materiales, identificados y en condiciones adecuadas? (¿se mantienen provisiones pequeñas adecuadamente en el depósito del laboratorio pero  las  cantidades principales se retienen en un area separada de los laboratorios de análisis?</t>
  </si>
  <si>
    <t xml:space="preserve">¿Se ha especificado la responsabilidad de la preparación de soluciones de reactivos del laboratorio, en la descripción del cargo de la persona designada para esta tarea? </t>
  </si>
  <si>
    <t>¿Se reanalizan todas las sustancias de referencia secundarias del laboratorio o las obtenidas externamente? ¿Se establece un tiempo? Cuando aplique.</t>
  </si>
  <si>
    <t xml:space="preserve">En caso que la sustancia de referencia secundarias no cumpla con las especificaciones: </t>
  </si>
  <si>
    <t>¿Se aplica análisis de riesgo en la evaluación de los resultados y se consideran posibles acciones correctivas?</t>
  </si>
  <si>
    <t xml:space="preserve">Firma del jefe de control de calidad o aseguramiento de la calidad </t>
  </si>
  <si>
    <t xml:space="preserve">¿Cuenta con director técnico, que tenga responsabilidad total por las operaciones técnicas, del contenido de los certificados de analisis e informes de analisis (evaluación y firma respectiva) y que esté presente durante el horario de funcionamiento del laboratorio? </t>
  </si>
  <si>
    <t>Se realiza el test de promoción de crecimiento cada vez que se aperture un contenedor de medios de cultivo deshidratado?</t>
  </si>
  <si>
    <t>¿Se verifican, cuando sea relevante, el desempeño de los medios de cultivo, diluyentes y otras suspensiones fluidas, relacionados con: 1) la recuparación o mantenimiento de la supervivencia de los organismos objetivos, b) Inhibición o supresión de los organismos no objetivo, c) propiedades bioquimicas (diferenciales y de diagnóstico), d) otras propiedades adecuadas (pH, volumen y esterilidad)</t>
  </si>
  <si>
    <t xml:space="preserve">¿Cuenta con las medidas necesarias para prevenir o mitigar incendios (extintores, detectores de humo, etc.)? ¿Se encuentra el personal capacitado con el uso de equipos contra incendios, incluyendo extintores, mantas de incendios y máscaras de gas, y se encuentra documentado? </t>
  </si>
  <si>
    <t>¿Existe un procedimiento que asegura que el analista/técnico no trabaje a solas en el laboratorio, sin previa notificación?</t>
  </si>
  <si>
    <t>¿Se verifica que los reactivos, solventes y sustancias de referencia empelados, fueron apropiados?</t>
  </si>
  <si>
    <t>¿Se verifica el procedimiento analitico para un producto farmacéutico terminado que se analiza por primera vez, para confirmar que no surjan interferencias por los excipientes presentes, en caso de desarrollo de método?</t>
  </si>
  <si>
    <t>¿Cuando se introduce un cambio en el metodo, en la composición del producto farmaceutico o en la sintesis del ingrediente activo farmacéutico el fabricante solicita al Laboratorio de analisis la revalidación del metodo analitico en los parametros de desempeño que se consideren criticos?</t>
  </si>
  <si>
    <t>Se verifica que los efectos inhibitorios de la   muestra   fueron   eliminados   con   un método apropiado para cada tipo de muestra?</t>
  </si>
  <si>
    <t>Se tiene un protocolo de validación de los métodos microbiológicos que incluya, muestras positivas    con un nivel de contaminación determinada?</t>
  </si>
  <si>
    <t>Se tienen validados los métodos microbiológicos cualitativos, con procedimeintos  para  confirmar  e identificar los microorganismos y la determinación de límites de detección, repetibilidad y reproducibilidad?    (con controles positivos y negativos)</t>
  </si>
  <si>
    <t>Los   métodos   cuantitativos   están validados y determinan sensibilidad, repetibilidad, reproducibilidad y límite de detección mientras se define su variabilidad?</t>
  </si>
  <si>
    <t>¿Se verifica las caracteristicas de desempeño de los metodos de ensayo microbiologicos oficiales o metodos normalizados, antes de ser utilizados en las pruebas de rutina?</t>
  </si>
  <si>
    <t>Tuberías debidamente identificadas?</t>
  </si>
  <si>
    <t>¿Existe un programa escrito de capacitación en BPL, Seguridad y temas relacionados para todo el personal? Y se revisa periodicamente el desempeño del personal existente con base en indicadores?</t>
  </si>
  <si>
    <t>Los envases de sustancias químicas se encuentran completamente etiquetados e incluyen advertencias destacadas (ej., “veneno”, “inflamable”, “radioactivo”), según corresponda</t>
  </si>
  <si>
    <t>¿Los cables y equipos eléctricos, incluyendo refrigeradores, estan provistos de aislamiento adecuado y son a prueba de chispas?</t>
  </si>
  <si>
    <t>Las aguas de desecho son removidas de forma higienica y se les da algun tipo de tratamiento para no contaminar el ambiente? ¿Cuentan con Licencia Ambiental?</t>
  </si>
  <si>
    <t>¿Está restringido el acceso al laboratorio por personal autorizado, el personal conoce los procedimientos de ingreso o salida del areas, las restricciones impuestas?</t>
  </si>
  <si>
    <t>Al revisar la muestra ingresada, ¿se verifica la concordancia de la etiqueta con la información contenida en la solicitud de análisis y si se presenta algún tipo de hallazgo se registra?</t>
  </si>
  <si>
    <t>Número de identificación de la sustancia de referencia</t>
  </si>
  <si>
    <t>¿La  documentación usada  en  este  sistema  de gestión de calidad debe ser comunicada, entendida e implementada por  el  personal apropiado?</t>
  </si>
  <si>
    <t>Los formatos de certificados analíticos tienen la siguiente información registrada:</t>
  </si>
  <si>
    <t xml:space="preserve">Registro de cumplimiento o incumplimiento en cuanto a las especificaciones establecidas </t>
  </si>
  <si>
    <t>¿Se realiza la promoción de crecimiento en ambos medios, irradiados y no irradiados?</t>
  </si>
  <si>
    <t>Cuenta con procesos de validaciones de lavado de la cristaleria utilizada para la preparacion de medios?</t>
  </si>
  <si>
    <r>
      <t xml:space="preserve">SE REALIZA LA AUDITORIA PARA ESTABLECER EL CUMPLIMIENTO DE LAS BUENAS PRACTICAS DE MANUFACTURA EN LOS LABORATORIOS DE CONTROL DE CALIDAD, PARA LO CUAL DEBE CUMPLIR CON EL 100% DE LOS CRITERIOS CRÍTICOS Y EL 85% DE LOS MAYORES Y MENORES. </t>
    </r>
    <r>
      <rPr>
        <b/>
        <sz val="12"/>
        <color rgb="FFFF0000"/>
        <rFont val="Verdana"/>
        <family val="2"/>
      </rPr>
      <t>(Marque únicamente con el Número 1, la casilla que corresponde).</t>
    </r>
  </si>
  <si>
    <t>V 03-2021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</si>
</sst>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0"/>
      <name val="Verdana"/>
    </font>
    <font>
      <b/>
      <sz val="10"/>
      <name val="Verdana"/>
      <family val="2"/>
    </font>
    <font>
      <b/>
      <sz val="16"/>
      <name val="Verdana"/>
      <family val="2"/>
    </font>
    <font>
      <b/>
      <sz val="12"/>
      <name val="Verdana"/>
      <family val="2"/>
    </font>
    <font>
      <sz val="10"/>
      <name val="Verdana"/>
      <family val="2"/>
    </font>
    <font>
      <b/>
      <sz val="10"/>
      <name val="Calibri"/>
      <family val="2"/>
    </font>
    <font>
      <sz val="10"/>
      <name val="Verdana"/>
      <family val="2"/>
    </font>
    <font>
      <b/>
      <sz val="10"/>
      <color rgb="FFFF0000"/>
      <name val="Verdana"/>
      <family val="2"/>
    </font>
    <font>
      <b/>
      <sz val="10"/>
      <color theme="1"/>
      <name val="Verdana"/>
      <family val="2"/>
    </font>
    <font>
      <b/>
      <sz val="12"/>
      <name val="Calibri"/>
      <family val="2"/>
    </font>
    <font>
      <b/>
      <sz val="12"/>
      <color rgb="FFFF0000"/>
      <name val="Verdana"/>
      <family val="2"/>
    </font>
    <font>
      <sz val="10"/>
      <color theme="3" tint="-0.249977111117893"/>
      <name val="Verdana"/>
      <family val="2"/>
    </font>
    <font>
      <b/>
      <sz val="10"/>
      <color rgb="FF0070C0"/>
      <name val="Verdana"/>
      <family val="2"/>
    </font>
    <font>
      <sz val="10"/>
      <color rgb="FFFF0000"/>
      <name val="Verdana"/>
      <family val="2"/>
    </font>
    <font>
      <b/>
      <sz val="10"/>
      <name val="Arial"/>
      <family val="2"/>
    </font>
    <font>
      <b/>
      <sz val="14"/>
      <name val="Verdana"/>
      <family val="2"/>
    </font>
    <font>
      <b/>
      <sz val="14"/>
      <name val="Arial"/>
      <family val="2"/>
    </font>
    <font>
      <b/>
      <sz val="11"/>
      <name val="Arial"/>
      <family val="2"/>
    </font>
    <font>
      <sz val="11"/>
      <name val="Arial"/>
      <family val="2"/>
    </font>
    <font>
      <u/>
      <sz val="10"/>
      <color theme="10"/>
      <name val="Verdana"/>
      <family val="2"/>
    </font>
    <font>
      <sz val="14"/>
      <name val="Verdana"/>
      <family val="2"/>
    </font>
    <font>
      <b/>
      <sz val="10"/>
      <color theme="4"/>
      <name val="Verdana"/>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65"/>
        <bgColor theme="0"/>
      </patternFill>
    </fill>
  </fills>
  <borders count="6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xf numFmtId="0" fontId="19" fillId="0" borderId="0" applyNumberFormat="0" applyFill="0" applyBorder="0" applyAlignment="0" applyProtection="0"/>
  </cellStyleXfs>
  <cellXfs count="594">
    <xf numFmtId="0" fontId="0" fillId="0" borderId="0" xfId="0"/>
    <xf numFmtId="0" fontId="3" fillId="0" borderId="1" xfId="0" applyFont="1" applyBorder="1" applyAlignment="1">
      <alignment horizontal="center" vertical="center" wrapText="1"/>
    </xf>
    <xf numFmtId="0" fontId="0" fillId="0" borderId="0" xfId="0" applyBorder="1"/>
    <xf numFmtId="0" fontId="1" fillId="0" borderId="5" xfId="0" applyFont="1" applyBorder="1" applyAlignment="1">
      <alignment horizontal="center" vertical="center" wrapText="1"/>
    </xf>
    <xf numFmtId="0" fontId="0" fillId="0" borderId="0" xfId="0" applyFill="1"/>
    <xf numFmtId="0" fontId="4" fillId="0" borderId="0" xfId="0" applyFont="1"/>
    <xf numFmtId="0" fontId="4" fillId="0" borderId="0" xfId="0" applyFont="1" applyBorder="1"/>
    <xf numFmtId="0" fontId="0" fillId="0" borderId="0" xfId="0" applyFill="1" applyBorder="1"/>
    <xf numFmtId="0" fontId="0" fillId="2" borderId="1" xfId="0" applyFill="1" applyBorder="1" applyAlignment="1">
      <alignment horizontal="center" vertical="center"/>
    </xf>
    <xf numFmtId="0" fontId="1" fillId="2" borderId="10" xfId="0" applyFont="1" applyFill="1" applyBorder="1" applyAlignment="1">
      <alignment horizontal="left" vertical="center" wrapText="1"/>
    </xf>
    <xf numFmtId="0" fontId="6" fillId="2" borderId="3" xfId="0" applyFont="1" applyFill="1" applyBorder="1" applyAlignment="1">
      <alignment horizontal="left" vertical="center" wrapText="1" indent="2"/>
    </xf>
    <xf numFmtId="0" fontId="6" fillId="2" borderId="1" xfId="0" applyFont="1" applyFill="1" applyBorder="1" applyAlignment="1">
      <alignment horizontal="left" vertical="center" wrapText="1" indent="2"/>
    </xf>
    <xf numFmtId="0" fontId="6" fillId="2" borderId="7" xfId="0" applyFont="1" applyFill="1" applyBorder="1" applyAlignment="1"/>
    <xf numFmtId="0" fontId="6" fillId="2" borderId="4" xfId="0" applyFont="1" applyFill="1" applyBorder="1" applyAlignment="1">
      <alignment vertical="center" wrapText="1"/>
    </xf>
    <xf numFmtId="0" fontId="1" fillId="2" borderId="0" xfId="0" applyFont="1" applyFill="1" applyBorder="1" applyAlignment="1">
      <alignment vertical="center" wrapText="1"/>
    </xf>
    <xf numFmtId="0" fontId="3" fillId="0" borderId="17" xfId="0" applyFont="1" applyBorder="1" applyAlignment="1">
      <alignment vertical="center" wrapText="1"/>
    </xf>
    <xf numFmtId="0" fontId="3" fillId="0" borderId="12" xfId="0" applyFont="1" applyBorder="1" applyAlignment="1">
      <alignment vertical="center" wrapText="1"/>
    </xf>
    <xf numFmtId="0" fontId="3" fillId="0" borderId="6" xfId="0" applyFont="1" applyBorder="1" applyAlignment="1">
      <alignment vertical="center" wrapText="1"/>
    </xf>
    <xf numFmtId="0" fontId="3" fillId="0" borderId="15" xfId="0" applyFont="1" applyBorder="1" applyAlignment="1">
      <alignment horizontal="center" vertical="center" wrapText="1"/>
    </xf>
    <xf numFmtId="0" fontId="3" fillId="0" borderId="6" xfId="0" applyFont="1" applyBorder="1" applyAlignment="1">
      <alignment vertical="center"/>
    </xf>
    <xf numFmtId="0" fontId="3" fillId="0" borderId="13" xfId="0" applyFont="1" applyBorder="1" applyAlignment="1">
      <alignment vertical="center"/>
    </xf>
    <xf numFmtId="0" fontId="3" fillId="0" borderId="17" xfId="0" applyFont="1" applyBorder="1" applyAlignment="1">
      <alignment vertical="center"/>
    </xf>
    <xf numFmtId="0" fontId="0" fillId="0" borderId="12" xfId="0" applyBorder="1" applyAlignment="1"/>
    <xf numFmtId="0" fontId="0" fillId="0" borderId="6" xfId="0" applyBorder="1" applyAlignment="1"/>
    <xf numFmtId="0" fontId="0" fillId="0" borderId="13" xfId="0" applyBorder="1" applyAlignment="1"/>
    <xf numFmtId="0" fontId="0" fillId="0" borderId="17" xfId="0" applyBorder="1" applyAlignment="1"/>
    <xf numFmtId="0" fontId="6" fillId="2" borderId="12" xfId="0" applyFont="1" applyFill="1" applyBorder="1" applyAlignment="1"/>
    <xf numFmtId="0" fontId="1" fillId="2" borderId="7" xfId="0" applyFont="1" applyFill="1" applyBorder="1" applyAlignment="1">
      <alignment horizontal="center" vertical="center"/>
    </xf>
    <xf numFmtId="0" fontId="6" fillId="2" borderId="13" xfId="0" applyFont="1" applyFill="1" applyBorder="1"/>
    <xf numFmtId="0" fontId="7" fillId="2" borderId="1" xfId="0" applyFont="1" applyFill="1" applyBorder="1" applyAlignment="1">
      <alignment horizontal="center" vertical="center"/>
    </xf>
    <xf numFmtId="0" fontId="1" fillId="2" borderId="3" xfId="0" applyFont="1" applyFill="1" applyBorder="1" applyAlignment="1">
      <alignment horizontal="left"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6" fillId="0" borderId="13" xfId="0" applyFont="1" applyFill="1" applyBorder="1" applyAlignment="1">
      <alignment horizontal="left" vertical="center" wrapText="1" indent="2"/>
    </xf>
    <xf numFmtId="0" fontId="6" fillId="2" borderId="23" xfId="0" applyFont="1" applyFill="1" applyBorder="1" applyAlignment="1">
      <alignment horizontal="center" vertical="center"/>
    </xf>
    <xf numFmtId="0" fontId="6" fillId="2" borderId="27" xfId="0" applyFont="1" applyFill="1" applyBorder="1" applyAlignment="1">
      <alignment horizontal="left" vertical="center" wrapText="1" indent="2"/>
    </xf>
    <xf numFmtId="0" fontId="6" fillId="2" borderId="24" xfId="0" applyFont="1" applyFill="1" applyBorder="1" applyAlignment="1">
      <alignment horizontal="left" vertical="center" wrapText="1" indent="2"/>
    </xf>
    <xf numFmtId="0" fontId="11" fillId="2" borderId="5" xfId="0" applyFont="1" applyFill="1" applyBorder="1" applyAlignment="1">
      <alignment vertical="center" wrapText="1"/>
    </xf>
    <xf numFmtId="1" fontId="1" fillId="2" borderId="1" xfId="0" applyNumberFormat="1" applyFont="1" applyFill="1" applyBorder="1" applyAlignment="1">
      <alignment horizontal="center" vertical="center" wrapText="1"/>
    </xf>
    <xf numFmtId="0" fontId="14" fillId="0" borderId="0" xfId="0" applyFont="1" applyProtection="1"/>
    <xf numFmtId="0" fontId="0" fillId="0" borderId="0" xfId="0" applyProtection="1"/>
    <xf numFmtId="0" fontId="0" fillId="0" borderId="0" xfId="0" applyBorder="1" applyProtection="1"/>
    <xf numFmtId="0" fontId="3" fillId="0" borderId="20" xfId="0" applyFont="1" applyBorder="1" applyAlignment="1">
      <alignment vertical="center"/>
    </xf>
    <xf numFmtId="0" fontId="3" fillId="0" borderId="0" xfId="0" applyFont="1" applyBorder="1" applyAlignment="1">
      <alignment vertical="center"/>
    </xf>
    <xf numFmtId="0" fontId="6" fillId="2" borderId="23"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6" fillId="2" borderId="7" xfId="0" applyFont="1" applyFill="1" applyBorder="1" applyAlignment="1">
      <alignment horizontal="left"/>
    </xf>
    <xf numFmtId="0" fontId="6" fillId="2" borderId="3" xfId="0" applyFont="1" applyFill="1" applyBorder="1" applyAlignment="1">
      <alignment vertical="center" wrapText="1"/>
    </xf>
    <xf numFmtId="0" fontId="6" fillId="2" borderId="3" xfId="0" applyFont="1" applyFill="1" applyBorder="1" applyAlignment="1">
      <alignment horizontal="left" vertical="center" wrapText="1"/>
    </xf>
    <xf numFmtId="0" fontId="6" fillId="2" borderId="0" xfId="0" applyFont="1" applyFill="1" applyBorder="1" applyAlignment="1">
      <alignment vertical="center" wrapText="1"/>
    </xf>
    <xf numFmtId="0" fontId="12" fillId="2" borderId="11" xfId="0" applyFont="1" applyFill="1" applyBorder="1" applyAlignment="1">
      <alignment horizontal="center" vertical="center" wrapText="1"/>
    </xf>
    <xf numFmtId="0" fontId="6" fillId="2" borderId="6" xfId="0" applyFont="1" applyFill="1" applyBorder="1" applyAlignment="1"/>
    <xf numFmtId="0" fontId="6" fillId="2" borderId="1" xfId="0" applyFont="1" applyFill="1" applyBorder="1" applyAlignment="1">
      <alignment vertical="center"/>
    </xf>
    <xf numFmtId="0" fontId="6" fillId="2" borderId="27" xfId="0" applyFont="1" applyFill="1" applyBorder="1" applyAlignment="1">
      <alignment horizontal="left" vertical="center" wrapText="1"/>
    </xf>
    <xf numFmtId="0" fontId="6" fillId="2" borderId="10" xfId="0" applyFont="1" applyFill="1" applyBorder="1" applyAlignment="1">
      <alignment vertical="center" wrapText="1"/>
    </xf>
    <xf numFmtId="0" fontId="6" fillId="2" borderId="6" xfId="0" applyFont="1" applyFill="1" applyBorder="1" applyAlignment="1">
      <alignment horizontal="center" vertical="center"/>
    </xf>
    <xf numFmtId="1" fontId="4" fillId="2" borderId="1" xfId="0" applyNumberFormat="1" applyFont="1" applyFill="1" applyBorder="1" applyAlignment="1">
      <alignment vertical="center" wrapText="1"/>
    </xf>
    <xf numFmtId="1" fontId="4" fillId="2" borderId="1" xfId="0" applyNumberFormat="1" applyFont="1" applyFill="1" applyBorder="1" applyAlignment="1">
      <alignment horizontal="center" vertical="center" wrapText="1"/>
    </xf>
    <xf numFmtId="0" fontId="6" fillId="2" borderId="0" xfId="0" applyFont="1" applyFill="1" applyBorder="1" applyAlignment="1">
      <alignment horizontal="justify" vertical="center" wrapText="1"/>
    </xf>
    <xf numFmtId="0" fontId="12" fillId="2" borderId="11"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28" xfId="0" applyFont="1" applyFill="1" applyBorder="1" applyAlignment="1">
      <alignment horizontal="center" vertical="center"/>
    </xf>
    <xf numFmtId="0" fontId="12" fillId="2" borderId="9" xfId="0" applyFont="1" applyFill="1" applyBorder="1" applyAlignment="1">
      <alignment horizontal="center" vertical="center"/>
    </xf>
    <xf numFmtId="0" fontId="0" fillId="0" borderId="0" xfId="0" applyAlignment="1">
      <alignment vertical="center"/>
    </xf>
    <xf numFmtId="0" fontId="1" fillId="2" borderId="0" xfId="0" applyFont="1" applyFill="1" applyBorder="1" applyAlignment="1">
      <alignment horizontal="left" vertical="center" wrapText="1"/>
    </xf>
    <xf numFmtId="0" fontId="1" fillId="2" borderId="11" xfId="0" applyFont="1" applyFill="1" applyBorder="1" applyAlignment="1">
      <alignment vertical="center" wrapText="1"/>
    </xf>
    <xf numFmtId="0" fontId="4" fillId="2" borderId="0" xfId="0" applyFont="1" applyFill="1" applyBorder="1" applyAlignment="1">
      <alignment horizontal="left" vertical="center" wrapText="1"/>
    </xf>
    <xf numFmtId="0" fontId="6" fillId="2" borderId="21" xfId="0" applyFont="1" applyFill="1" applyBorder="1" applyAlignment="1">
      <alignment horizontal="center" vertical="center"/>
    </xf>
    <xf numFmtId="0" fontId="6" fillId="2" borderId="19" xfId="0" applyFont="1" applyFill="1" applyBorder="1" applyAlignment="1">
      <alignment horizontal="center" vertical="center"/>
    </xf>
    <xf numFmtId="0" fontId="21" fillId="2" borderId="1" xfId="0" applyFont="1" applyFill="1" applyBorder="1" applyAlignment="1">
      <alignment horizontal="center" vertical="center" wrapText="1"/>
    </xf>
    <xf numFmtId="0" fontId="0" fillId="0" borderId="0" xfId="0" applyAlignment="1">
      <alignment horizontal="center"/>
    </xf>
    <xf numFmtId="0" fontId="6" fillId="2" borderId="18"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16" xfId="0" applyFont="1" applyFill="1" applyBorder="1" applyAlignment="1">
      <alignment horizontal="center" vertical="center"/>
    </xf>
    <xf numFmtId="0" fontId="6" fillId="2" borderId="25"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1" fillId="2" borderId="1" xfId="0" applyFont="1" applyFill="1" applyBorder="1" applyAlignment="1">
      <alignment horizontal="center" vertical="center"/>
    </xf>
    <xf numFmtId="0" fontId="6" fillId="2" borderId="12" xfId="0" applyFont="1" applyFill="1" applyBorder="1" applyAlignment="1">
      <alignment vertical="center" wrapText="1"/>
    </xf>
    <xf numFmtId="0" fontId="9" fillId="0" borderId="32" xfId="0" applyFont="1" applyBorder="1" applyAlignment="1">
      <alignment vertical="center"/>
    </xf>
    <xf numFmtId="0" fontId="5" fillId="0" borderId="25" xfId="0" applyFont="1" applyBorder="1" applyAlignment="1">
      <alignment horizontal="center"/>
    </xf>
    <xf numFmtId="0" fontId="5" fillId="0" borderId="10" xfId="0" applyFont="1" applyBorder="1" applyAlignment="1">
      <alignment vertical="center"/>
    </xf>
    <xf numFmtId="0" fontId="5" fillId="0" borderId="33" xfId="0" applyFont="1" applyBorder="1" applyAlignment="1">
      <alignment horizontal="center" vertical="center"/>
    </xf>
    <xf numFmtId="0" fontId="5" fillId="0" borderId="34" xfId="0" applyFont="1" applyBorder="1" applyAlignment="1">
      <alignment vertical="center"/>
    </xf>
    <xf numFmtId="0" fontId="3" fillId="0" borderId="38" xfId="0" applyFont="1" applyBorder="1" applyAlignment="1">
      <alignment horizontal="center" vertical="center" wrapText="1"/>
    </xf>
    <xf numFmtId="0" fontId="1" fillId="2" borderId="49"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6" fillId="2" borderId="2" xfId="0" applyFont="1" applyFill="1" applyBorder="1" applyAlignment="1">
      <alignment horizontal="center" vertical="center" wrapText="1" shrinkToFit="1"/>
    </xf>
    <xf numFmtId="0" fontId="1" fillId="2" borderId="25" xfId="0" applyFont="1" applyFill="1" applyBorder="1" applyAlignment="1">
      <alignment horizontal="center" vertical="center" wrapText="1" shrinkToFit="1"/>
    </xf>
    <xf numFmtId="0" fontId="1" fillId="2" borderId="49" xfId="0" applyFont="1" applyFill="1" applyBorder="1" applyAlignment="1">
      <alignment horizontal="center" vertical="center" wrapText="1" shrinkToFit="1"/>
    </xf>
    <xf numFmtId="0" fontId="1" fillId="2" borderId="8" xfId="0" applyFont="1" applyFill="1" applyBorder="1" applyAlignment="1">
      <alignment horizontal="center" vertical="center"/>
    </xf>
    <xf numFmtId="0" fontId="1" fillId="2" borderId="23" xfId="0" applyFont="1" applyFill="1" applyBorder="1" applyAlignment="1">
      <alignment horizontal="center" vertical="center" wrapText="1"/>
    </xf>
    <xf numFmtId="2" fontId="1" fillId="2" borderId="2" xfId="0" applyNumberFormat="1" applyFont="1" applyFill="1" applyBorder="1" applyAlignment="1">
      <alignment horizontal="center" vertical="center" wrapText="1"/>
    </xf>
    <xf numFmtId="0" fontId="4" fillId="2" borderId="0" xfId="0" applyFont="1" applyFill="1" applyBorder="1" applyAlignment="1">
      <alignment vertical="center" wrapText="1"/>
    </xf>
    <xf numFmtId="1" fontId="1" fillId="2" borderId="56" xfId="0" applyNumberFormat="1" applyFont="1" applyFill="1" applyBorder="1" applyAlignment="1">
      <alignment horizontal="center" vertical="center" wrapText="1"/>
    </xf>
    <xf numFmtId="1" fontId="4" fillId="2" borderId="56" xfId="0" applyNumberFormat="1" applyFont="1" applyFill="1" applyBorder="1" applyAlignment="1">
      <alignment vertical="center" wrapText="1"/>
    </xf>
    <xf numFmtId="2" fontId="7" fillId="3" borderId="56" xfId="0" applyNumberFormat="1" applyFont="1" applyFill="1" applyBorder="1" applyAlignment="1">
      <alignment horizontal="center" vertical="center" wrapText="1"/>
    </xf>
    <xf numFmtId="2" fontId="7" fillId="3" borderId="57" xfId="0" applyNumberFormat="1" applyFont="1" applyFill="1" applyBorder="1" applyAlignment="1">
      <alignment horizontal="center" vertical="center" wrapText="1"/>
    </xf>
    <xf numFmtId="1" fontId="4" fillId="2" borderId="15" xfId="0" applyNumberFormat="1" applyFont="1" applyFill="1" applyBorder="1" applyAlignment="1">
      <alignment horizontal="center" vertical="center" wrapText="1"/>
    </xf>
    <xf numFmtId="1" fontId="4" fillId="2" borderId="15" xfId="0" applyNumberFormat="1" applyFont="1" applyFill="1" applyBorder="1" applyAlignment="1">
      <alignment vertical="center" wrapText="1"/>
    </xf>
    <xf numFmtId="1" fontId="1" fillId="2" borderId="15" xfId="0" applyNumberFormat="1" applyFont="1" applyFill="1" applyBorder="1" applyAlignment="1">
      <alignment horizontal="center" vertical="center" wrapText="1"/>
    </xf>
    <xf numFmtId="2" fontId="4" fillId="2" borderId="15" xfId="0" applyNumberFormat="1" applyFont="1" applyFill="1" applyBorder="1" applyAlignment="1">
      <alignment horizontal="center" vertical="center" wrapText="1"/>
    </xf>
    <xf numFmtId="2" fontId="13" fillId="3" borderId="15" xfId="0" applyNumberFormat="1" applyFont="1" applyFill="1" applyBorder="1" applyAlignment="1">
      <alignment horizontal="center" vertical="center" wrapText="1"/>
    </xf>
    <xf numFmtId="2" fontId="13" fillId="3" borderId="51" xfId="0" applyNumberFormat="1" applyFont="1" applyFill="1" applyBorder="1" applyAlignment="1">
      <alignment horizontal="center" vertical="center" wrapText="1"/>
    </xf>
    <xf numFmtId="0" fontId="1" fillId="2" borderId="56" xfId="0" applyFont="1" applyFill="1" applyBorder="1" applyAlignment="1">
      <alignment horizontal="center" vertical="center"/>
    </xf>
    <xf numFmtId="0" fontId="1" fillId="2" borderId="56" xfId="0" applyFont="1" applyFill="1" applyBorder="1" applyAlignment="1">
      <alignment vertical="center"/>
    </xf>
    <xf numFmtId="0" fontId="1" fillId="2" borderId="52" xfId="0" applyFont="1" applyFill="1" applyBorder="1" applyAlignment="1">
      <alignment horizontal="center" vertical="center"/>
    </xf>
    <xf numFmtId="0" fontId="7" fillId="3" borderId="56" xfId="0" applyFont="1" applyFill="1" applyBorder="1" applyAlignment="1">
      <alignment horizontal="center" vertical="center" wrapText="1"/>
    </xf>
    <xf numFmtId="0" fontId="7" fillId="3" borderId="52" xfId="0" applyFont="1" applyFill="1" applyBorder="1" applyAlignment="1">
      <alignment horizontal="center" vertical="center" wrapText="1"/>
    </xf>
    <xf numFmtId="0" fontId="7" fillId="3" borderId="57" xfId="0" applyFont="1" applyFill="1" applyBorder="1" applyAlignment="1">
      <alignment horizontal="center" vertical="center" wrapText="1"/>
    </xf>
    <xf numFmtId="0" fontId="1" fillId="0" borderId="59" xfId="0" applyFont="1" applyBorder="1" applyAlignment="1">
      <alignment horizontal="center"/>
    </xf>
    <xf numFmtId="0" fontId="1" fillId="0" borderId="58" xfId="0" applyFont="1" applyFill="1" applyBorder="1" applyAlignment="1">
      <alignment horizontal="center" wrapText="1"/>
    </xf>
    <xf numFmtId="0" fontId="1" fillId="0" borderId="30" xfId="0" applyFont="1" applyFill="1" applyBorder="1" applyAlignment="1">
      <alignment horizontal="center" wrapText="1"/>
    </xf>
    <xf numFmtId="1" fontId="4" fillId="2" borderId="9" xfId="0" applyNumberFormat="1" applyFont="1" applyFill="1" applyBorder="1" applyAlignment="1">
      <alignment horizontal="center" vertical="center" wrapText="1"/>
    </xf>
    <xf numFmtId="1" fontId="4" fillId="2" borderId="9" xfId="0" applyNumberFormat="1" applyFont="1" applyFill="1" applyBorder="1" applyAlignment="1">
      <alignment vertical="center" wrapText="1"/>
    </xf>
    <xf numFmtId="1" fontId="1" fillId="2" borderId="9" xfId="0" applyNumberFormat="1" applyFont="1" applyFill="1" applyBorder="1" applyAlignment="1">
      <alignment horizontal="center" vertical="center" wrapText="1"/>
    </xf>
    <xf numFmtId="0" fontId="12" fillId="2" borderId="5"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5" xfId="0" applyFont="1" applyFill="1" applyBorder="1" applyAlignment="1">
      <alignment horizontal="center" vertical="center"/>
    </xf>
    <xf numFmtId="0" fontId="1" fillId="0" borderId="14" xfId="0" applyFont="1" applyFill="1" applyBorder="1" applyAlignment="1">
      <alignment horizontal="center" vertical="center" wrapText="1"/>
    </xf>
    <xf numFmtId="0" fontId="6" fillId="0" borderId="6" xfId="0" applyFont="1" applyFill="1" applyBorder="1" applyAlignment="1">
      <alignment vertical="center" wrapText="1"/>
    </xf>
    <xf numFmtId="0" fontId="6" fillId="0" borderId="6" xfId="0" applyFont="1" applyFill="1" applyBorder="1" applyAlignment="1">
      <alignment horizontal="center" vertical="center"/>
    </xf>
    <xf numFmtId="0" fontId="12" fillId="0" borderId="9" xfId="0" applyFont="1" applyFill="1" applyBorder="1" applyAlignment="1">
      <alignment horizontal="center" vertical="center" wrapText="1"/>
    </xf>
    <xf numFmtId="0" fontId="6" fillId="2" borderId="7" xfId="0" applyFont="1" applyFill="1" applyBorder="1" applyAlignment="1">
      <alignment vertical="center"/>
    </xf>
    <xf numFmtId="0" fontId="6" fillId="2" borderId="5" xfId="0" applyFont="1" applyFill="1" applyBorder="1" applyAlignment="1">
      <alignment vertical="center"/>
    </xf>
    <xf numFmtId="0" fontId="6" fillId="2" borderId="7" xfId="0" applyFont="1" applyFill="1" applyBorder="1" applyAlignment="1">
      <alignment wrapText="1"/>
    </xf>
    <xf numFmtId="0" fontId="6" fillId="2" borderId="5" xfId="0" applyFont="1" applyFill="1" applyBorder="1" applyAlignment="1">
      <alignment wrapText="1"/>
    </xf>
    <xf numFmtId="0" fontId="6" fillId="2" borderId="49" xfId="0" applyFont="1" applyFill="1" applyBorder="1" applyAlignment="1">
      <alignment vertical="center" wrapText="1"/>
    </xf>
    <xf numFmtId="0" fontId="1" fillId="2" borderId="7" xfId="0" applyFont="1" applyFill="1" applyBorder="1" applyAlignment="1">
      <alignment vertical="center"/>
    </xf>
    <xf numFmtId="0" fontId="1" fillId="2" borderId="5" xfId="0" applyFont="1" applyFill="1" applyBorder="1" applyAlignment="1">
      <alignment vertical="center"/>
    </xf>
    <xf numFmtId="0" fontId="6" fillId="2" borderId="5" xfId="0" applyFont="1" applyFill="1" applyBorder="1" applyAlignment="1">
      <alignment horizontal="center" wrapText="1"/>
    </xf>
    <xf numFmtId="0" fontId="1" fillId="2" borderId="5" xfId="0" applyFont="1" applyFill="1" applyBorder="1" applyAlignment="1">
      <alignment horizontal="center" vertical="center"/>
    </xf>
    <xf numFmtId="0" fontId="0" fillId="0" borderId="1" xfId="0" applyBorder="1" applyAlignment="1">
      <alignment horizontal="center" vertical="center"/>
    </xf>
    <xf numFmtId="1" fontId="1" fillId="0" borderId="1" xfId="0" applyNumberFormat="1" applyFont="1" applyFill="1" applyBorder="1" applyAlignment="1">
      <alignment horizontal="center" vertical="center" wrapText="1"/>
    </xf>
    <xf numFmtId="2" fontId="1" fillId="2" borderId="15" xfId="0" applyNumberFormat="1"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4" fillId="2" borderId="7" xfId="0" applyFont="1" applyFill="1" applyBorder="1" applyAlignment="1">
      <alignment vertical="center" wrapText="1"/>
    </xf>
    <xf numFmtId="0" fontId="6" fillId="2" borderId="5" xfId="0" applyFont="1" applyFill="1" applyBorder="1" applyAlignment="1">
      <alignment vertical="center" wrapText="1"/>
    </xf>
    <xf numFmtId="0" fontId="6" fillId="2" borderId="1" xfId="0" applyFont="1" applyFill="1" applyBorder="1" applyAlignment="1">
      <alignment horizontal="center" vertical="center" wrapText="1"/>
    </xf>
    <xf numFmtId="0" fontId="6" fillId="2" borderId="6" xfId="0" applyFont="1" applyFill="1" applyBorder="1" applyAlignment="1">
      <alignment vertical="center" wrapText="1"/>
    </xf>
    <xf numFmtId="0" fontId="6" fillId="2" borderId="19"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2" borderId="11" xfId="0" applyFont="1" applyFill="1" applyBorder="1" applyAlignment="1">
      <alignment vertical="center" wrapText="1"/>
    </xf>
    <xf numFmtId="0" fontId="1" fillId="2" borderId="7" xfId="0" applyFont="1" applyFill="1" applyBorder="1" applyAlignment="1">
      <alignment horizontal="left" vertical="center" wrapText="1"/>
    </xf>
    <xf numFmtId="0" fontId="6" fillId="2" borderId="6"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6" fillId="2" borderId="24" xfId="0" applyFont="1" applyFill="1" applyBorder="1" applyAlignment="1">
      <alignment vertical="center" wrapText="1"/>
    </xf>
    <xf numFmtId="0" fontId="6" fillId="2" borderId="5"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6" fillId="0" borderId="1" xfId="0" applyFont="1" applyFill="1" applyBorder="1" applyAlignment="1">
      <alignment vertical="center" wrapText="1"/>
    </xf>
    <xf numFmtId="0" fontId="6" fillId="2" borderId="27" xfId="0" applyFont="1" applyFill="1" applyBorder="1" applyAlignment="1">
      <alignment vertical="center" wrapText="1"/>
    </xf>
    <xf numFmtId="0" fontId="4" fillId="2" borderId="7" xfId="0" applyFont="1" applyFill="1" applyBorder="1" applyAlignment="1">
      <alignment horizontal="left" vertical="center"/>
    </xf>
    <xf numFmtId="0" fontId="12" fillId="2" borderId="1"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4" fillId="2" borderId="5" xfId="0" applyFont="1" applyFill="1" applyBorder="1" applyAlignment="1">
      <alignment vertical="center" wrapText="1"/>
    </xf>
    <xf numFmtId="0" fontId="4" fillId="2" borderId="16" xfId="0" applyFont="1" applyFill="1" applyBorder="1" applyAlignment="1">
      <alignment vertical="center" wrapText="1"/>
    </xf>
    <xf numFmtId="0" fontId="6" fillId="2" borderId="5" xfId="0" applyFont="1" applyFill="1" applyBorder="1" applyAlignment="1">
      <alignment horizontal="left" vertical="center"/>
    </xf>
    <xf numFmtId="0" fontId="6" fillId="2" borderId="6" xfId="0" applyFont="1" applyFill="1" applyBorder="1" applyAlignment="1">
      <alignment horizontal="left" vertical="center" wrapText="1"/>
    </xf>
    <xf numFmtId="0" fontId="6" fillId="2" borderId="1" xfId="0" applyFont="1" applyFill="1" applyBorder="1" applyAlignment="1">
      <alignment vertical="center" wrapText="1"/>
    </xf>
    <xf numFmtId="0" fontId="6" fillId="2" borderId="7" xfId="0" applyFont="1" applyFill="1" applyBorder="1" applyAlignment="1">
      <alignment vertical="center" wrapText="1"/>
    </xf>
    <xf numFmtId="0" fontId="6" fillId="2" borderId="24"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12" fillId="2" borderId="9"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6" fillId="2" borderId="5" xfId="0" applyFont="1" applyFill="1" applyBorder="1" applyAlignment="1">
      <alignment horizontal="left"/>
    </xf>
    <xf numFmtId="0" fontId="6" fillId="0" borderId="16" xfId="0" applyFont="1" applyFill="1" applyBorder="1" applyAlignment="1">
      <alignment vertical="center" wrapText="1"/>
    </xf>
    <xf numFmtId="0" fontId="6" fillId="2" borderId="22" xfId="0" applyFont="1" applyFill="1" applyBorder="1" applyAlignment="1">
      <alignment horizontal="center" vertical="center" wrapText="1"/>
    </xf>
    <xf numFmtId="0" fontId="1" fillId="0" borderId="1" xfId="0" applyFont="1" applyFill="1" applyBorder="1" applyAlignment="1">
      <alignment vertical="center" wrapText="1"/>
    </xf>
    <xf numFmtId="0" fontId="12" fillId="2" borderId="19" xfId="0" applyFont="1" applyFill="1" applyBorder="1" applyAlignment="1">
      <alignment horizontal="center" vertical="center" wrapText="1"/>
    </xf>
    <xf numFmtId="0" fontId="6" fillId="2" borderId="16"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6" fillId="2" borderId="13" xfId="0" applyFont="1" applyFill="1" applyBorder="1" applyAlignment="1">
      <alignment vertical="center" wrapText="1"/>
    </xf>
    <xf numFmtId="0" fontId="6" fillId="2" borderId="17" xfId="0" applyFont="1" applyFill="1" applyBorder="1" applyAlignment="1">
      <alignment vertical="center" wrapText="1"/>
    </xf>
    <xf numFmtId="0" fontId="1" fillId="2" borderId="8"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1" xfId="0" applyFont="1" applyFill="1" applyBorder="1" applyAlignment="1">
      <alignment horizontal="left" vertical="center" wrapText="1"/>
    </xf>
    <xf numFmtId="0" fontId="1" fillId="2" borderId="7" xfId="0" applyFont="1" applyFill="1" applyBorder="1" applyAlignment="1">
      <alignment vertical="center" wrapText="1"/>
    </xf>
    <xf numFmtId="0" fontId="1" fillId="2" borderId="5" xfId="0" applyFont="1" applyFill="1" applyBorder="1" applyAlignment="1">
      <alignment vertical="center" wrapText="1"/>
    </xf>
    <xf numFmtId="0" fontId="1" fillId="2" borderId="27" xfId="0" applyFont="1" applyFill="1" applyBorder="1" applyAlignment="1">
      <alignment vertical="center" wrapText="1"/>
    </xf>
    <xf numFmtId="0" fontId="1" fillId="2" borderId="22"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2" xfId="0" applyFont="1" applyFill="1" applyBorder="1" applyAlignment="1">
      <alignment horizontal="center" vertical="center" wrapText="1" shrinkToFit="1"/>
    </xf>
    <xf numFmtId="0" fontId="1" fillId="2" borderId="6" xfId="0" applyFont="1" applyFill="1" applyBorder="1" applyAlignment="1">
      <alignment vertical="center" wrapText="1"/>
    </xf>
    <xf numFmtId="0" fontId="9" fillId="0" borderId="31" xfId="0" applyFont="1" applyBorder="1" applyAlignment="1">
      <alignment horizontal="center"/>
    </xf>
    <xf numFmtId="0" fontId="1" fillId="2" borderId="6"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4" fillId="2" borderId="11" xfId="0" applyFont="1" applyFill="1" applyBorder="1" applyAlignment="1">
      <alignment vertical="center" wrapText="1"/>
    </xf>
    <xf numFmtId="0" fontId="1" fillId="2" borderId="1" xfId="0" applyFont="1" applyFill="1" applyBorder="1" applyAlignment="1">
      <alignment horizontal="center" vertical="center" wrapText="1"/>
    </xf>
    <xf numFmtId="0" fontId="1" fillId="2" borderId="55"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4" fillId="2" borderId="7" xfId="0" applyFont="1" applyFill="1" applyBorder="1" applyAlignment="1">
      <alignment horizontal="left" vertical="center"/>
    </xf>
    <xf numFmtId="0" fontId="6" fillId="2" borderId="5" xfId="0" applyFont="1" applyFill="1" applyBorder="1" applyAlignment="1">
      <alignment horizontal="left" vertical="center"/>
    </xf>
    <xf numFmtId="0" fontId="6" fillId="2" borderId="16" xfId="0" applyFont="1" applyFill="1" applyBorder="1" applyAlignment="1">
      <alignment horizontal="left" vertical="center"/>
    </xf>
    <xf numFmtId="0" fontId="4"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4" fillId="2" borderId="7"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4" fillId="2" borderId="12" xfId="0" applyFont="1" applyFill="1" applyBorder="1" applyAlignment="1">
      <alignment vertical="center" wrapText="1"/>
    </xf>
    <xf numFmtId="0" fontId="4" fillId="2" borderId="6" xfId="0" applyFont="1" applyFill="1" applyBorder="1" applyAlignment="1">
      <alignment vertical="center" wrapText="1"/>
    </xf>
    <xf numFmtId="0" fontId="4" fillId="2" borderId="18" xfId="0" applyFont="1" applyFill="1" applyBorder="1" applyAlignment="1">
      <alignment vertical="center" wrapText="1"/>
    </xf>
    <xf numFmtId="0" fontId="4" fillId="2" borderId="15" xfId="0" applyFont="1" applyFill="1" applyBorder="1" applyAlignment="1">
      <alignment vertical="center" wrapText="1"/>
    </xf>
    <xf numFmtId="0" fontId="6" fillId="2" borderId="5" xfId="0" applyFont="1" applyFill="1" applyBorder="1" applyAlignment="1">
      <alignment horizontal="left" vertical="center" wrapText="1"/>
    </xf>
    <xf numFmtId="0" fontId="6" fillId="2" borderId="16" xfId="0" applyFont="1" applyFill="1" applyBorder="1" applyAlignment="1">
      <alignment horizontal="left" vertical="center" wrapText="1"/>
    </xf>
    <xf numFmtId="0" fontId="6" fillId="2" borderId="6" xfId="0" applyFont="1" applyFill="1" applyBorder="1" applyAlignment="1">
      <alignment vertical="center" wrapText="1"/>
    </xf>
    <xf numFmtId="0" fontId="6" fillId="2" borderId="24" xfId="0" applyFont="1" applyFill="1" applyBorder="1" applyAlignment="1">
      <alignment vertical="center" wrapText="1"/>
    </xf>
    <xf numFmtId="0" fontId="1" fillId="2" borderId="8"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7" xfId="0" applyFont="1" applyFill="1" applyBorder="1" applyAlignment="1">
      <alignment horizontal="left" vertical="center" wrapText="1"/>
    </xf>
    <xf numFmtId="0" fontId="1" fillId="2" borderId="5"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16"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2" borderId="7"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4" fillId="0" borderId="1" xfId="0" applyFont="1" applyBorder="1" applyAlignment="1">
      <alignment horizontal="left" vertical="center" wrapText="1"/>
    </xf>
    <xf numFmtId="0" fontId="0" fillId="0" borderId="1" xfId="0" applyBorder="1" applyAlignment="1">
      <alignment horizontal="left" vertical="center" wrapText="1"/>
    </xf>
    <xf numFmtId="0" fontId="1" fillId="2" borderId="1" xfId="0" applyFont="1" applyFill="1" applyBorder="1" applyAlignment="1">
      <alignment horizontal="center" vertical="center" wrapText="1"/>
    </xf>
    <xf numFmtId="0" fontId="1" fillId="2" borderId="18" xfId="0" applyFont="1" applyFill="1" applyBorder="1" applyAlignment="1">
      <alignment vertical="center" wrapText="1"/>
    </xf>
    <xf numFmtId="0" fontId="1" fillId="2" borderId="15" xfId="0" applyFont="1" applyFill="1" applyBorder="1" applyAlignment="1">
      <alignment vertical="center" wrapText="1"/>
    </xf>
    <xf numFmtId="0" fontId="6" fillId="2" borderId="15" xfId="0" applyFont="1" applyFill="1" applyBorder="1" applyAlignment="1">
      <alignment horizontal="center" vertical="center" wrapText="1"/>
    </xf>
    <xf numFmtId="0" fontId="4" fillId="2" borderId="7" xfId="0" applyFont="1" applyFill="1" applyBorder="1" applyAlignment="1">
      <alignment vertical="center" wrapText="1"/>
    </xf>
    <xf numFmtId="0" fontId="4" fillId="2" borderId="5" xfId="0" applyFont="1" applyFill="1" applyBorder="1" applyAlignment="1">
      <alignment vertical="center" wrapText="1"/>
    </xf>
    <xf numFmtId="0" fontId="1" fillId="2" borderId="9" xfId="0" applyFont="1" applyFill="1" applyBorder="1" applyAlignment="1">
      <alignment horizontal="center" vertical="center" wrapText="1"/>
    </xf>
    <xf numFmtId="0" fontId="1" fillId="2" borderId="6" xfId="0" applyFont="1" applyFill="1" applyBorder="1" applyAlignment="1">
      <alignment horizontal="center" wrapText="1"/>
    </xf>
    <xf numFmtId="0" fontId="1" fillId="2" borderId="9" xfId="0" applyFont="1" applyFill="1" applyBorder="1" applyAlignment="1">
      <alignment horizontal="center" wrapText="1"/>
    </xf>
    <xf numFmtId="0" fontId="1" fillId="2" borderId="50" xfId="0" applyFont="1" applyFill="1" applyBorder="1" applyAlignment="1">
      <alignment horizontal="center" wrapText="1"/>
    </xf>
    <xf numFmtId="0" fontId="1" fillId="2" borderId="12"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4" fillId="2" borderId="16" xfId="0" applyFont="1" applyFill="1" applyBorder="1" applyAlignment="1">
      <alignment vertical="center" wrapText="1"/>
    </xf>
    <xf numFmtId="0" fontId="4" fillId="0" borderId="7" xfId="0" applyFont="1" applyBorder="1" applyAlignment="1">
      <alignment horizontal="left" vertical="center" wrapText="1"/>
    </xf>
    <xf numFmtId="0" fontId="0" fillId="0" borderId="5" xfId="0" applyBorder="1" applyAlignment="1">
      <alignment horizontal="left" vertical="center" wrapText="1"/>
    </xf>
    <xf numFmtId="0" fontId="1" fillId="2" borderId="38" xfId="0" applyFont="1" applyFill="1" applyBorder="1" applyAlignment="1">
      <alignment horizontal="center" vertical="center" wrapText="1"/>
    </xf>
    <xf numFmtId="0" fontId="1" fillId="2" borderId="56" xfId="0" applyFont="1" applyFill="1" applyBorder="1" applyAlignment="1">
      <alignment horizontal="center" vertical="center" wrapText="1"/>
    </xf>
    <xf numFmtId="0" fontId="1" fillId="2" borderId="47" xfId="0" applyFont="1" applyFill="1" applyBorder="1" applyAlignment="1">
      <alignment horizontal="center" vertical="center" wrapText="1"/>
    </xf>
    <xf numFmtId="0" fontId="1" fillId="2" borderId="54"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48"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36"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4" fillId="2" borderId="12" xfId="0" applyFont="1" applyFill="1" applyBorder="1" applyAlignment="1">
      <alignment horizontal="left" vertical="center" wrapText="1"/>
    </xf>
    <xf numFmtId="0" fontId="6" fillId="2" borderId="6" xfId="0" applyFont="1" applyFill="1" applyBorder="1" applyAlignment="1">
      <alignment horizontal="left" vertical="center" wrapText="1"/>
    </xf>
    <xf numFmtId="0" fontId="1" fillId="2" borderId="61" xfId="0" applyFont="1" applyFill="1" applyBorder="1" applyAlignment="1">
      <alignment horizontal="center" wrapText="1"/>
    </xf>
    <xf numFmtId="0" fontId="1" fillId="2" borderId="44" xfId="0" applyFont="1" applyFill="1" applyBorder="1" applyAlignment="1">
      <alignment horizontal="center" wrapText="1"/>
    </xf>
    <xf numFmtId="0" fontId="1" fillId="2" borderId="45" xfId="0" applyFont="1" applyFill="1" applyBorder="1" applyAlignment="1">
      <alignment horizontal="center" wrapText="1"/>
    </xf>
    <xf numFmtId="0" fontId="1" fillId="2" borderId="2" xfId="0" applyFont="1" applyFill="1" applyBorder="1" applyAlignment="1">
      <alignment vertical="center" wrapText="1"/>
    </xf>
    <xf numFmtId="0" fontId="1" fillId="2" borderId="1" xfId="0" applyFont="1" applyFill="1" applyBorder="1" applyAlignment="1">
      <alignment vertical="center" wrapText="1"/>
    </xf>
    <xf numFmtId="0" fontId="1" fillId="2" borderId="9" xfId="0" applyFont="1" applyFill="1" applyBorder="1" applyAlignment="1">
      <alignment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 fillId="2" borderId="60" xfId="0" applyFont="1" applyFill="1" applyBorder="1" applyAlignment="1">
      <alignment horizontal="center" vertical="center" wrapText="1"/>
    </xf>
    <xf numFmtId="0" fontId="1" fillId="2" borderId="46" xfId="0" applyFont="1" applyFill="1" applyBorder="1" applyAlignment="1">
      <alignment horizontal="center" vertical="center" wrapText="1"/>
    </xf>
    <xf numFmtId="0" fontId="1" fillId="2" borderId="55"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1" fillId="2" borderId="49" xfId="0" applyFont="1" applyFill="1" applyBorder="1" applyAlignment="1">
      <alignment horizontal="left" vertical="center" wrapText="1"/>
    </xf>
    <xf numFmtId="0" fontId="1" fillId="2" borderId="22" xfId="0" applyFont="1" applyFill="1" applyBorder="1" applyAlignment="1">
      <alignment vertical="center" wrapText="1"/>
    </xf>
    <xf numFmtId="0" fontId="1" fillId="2" borderId="19" xfId="0" applyFont="1" applyFill="1" applyBorder="1" applyAlignment="1">
      <alignment vertical="center" wrapText="1"/>
    </xf>
    <xf numFmtId="0" fontId="4" fillId="0" borderId="7"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0" fillId="0" borderId="5" xfId="0" applyBorder="1"/>
    <xf numFmtId="0" fontId="4" fillId="0" borderId="7" xfId="0" applyFont="1" applyBorder="1" applyAlignment="1">
      <alignment horizontal="left" vertical="center"/>
    </xf>
    <xf numFmtId="0" fontId="0" fillId="0" borderId="5" xfId="0" applyBorder="1" applyAlignment="1">
      <alignment horizontal="left" vertical="center"/>
    </xf>
    <xf numFmtId="0" fontId="4" fillId="2" borderId="1" xfId="0" applyFont="1" applyFill="1" applyBorder="1" applyAlignment="1">
      <alignment vertical="center" wrapText="1"/>
    </xf>
    <xf numFmtId="0" fontId="6" fillId="2" borderId="1" xfId="0" applyFont="1" applyFill="1" applyBorder="1" applyAlignment="1">
      <alignment vertical="center" wrapText="1"/>
    </xf>
    <xf numFmtId="0" fontId="6" fillId="2" borderId="24" xfId="0" applyFont="1" applyFill="1" applyBorder="1" applyAlignment="1">
      <alignment horizontal="left" vertical="center" wrapText="1"/>
    </xf>
    <xf numFmtId="0" fontId="4"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2" borderId="5" xfId="0" applyFont="1" applyFill="1" applyBorder="1" applyAlignment="1">
      <alignment vertical="center" wrapText="1"/>
    </xf>
    <xf numFmtId="0" fontId="4" fillId="0" borderId="18" xfId="0" applyFont="1" applyFill="1" applyBorder="1" applyAlignment="1">
      <alignment vertical="center" wrapText="1"/>
    </xf>
    <xf numFmtId="0" fontId="4" fillId="0" borderId="15" xfId="0" applyFont="1" applyFill="1" applyBorder="1" applyAlignment="1">
      <alignment vertical="center" wrapText="1"/>
    </xf>
    <xf numFmtId="0" fontId="1" fillId="2" borderId="2" xfId="0" applyFont="1" applyFill="1" applyBorder="1" applyAlignment="1">
      <alignment horizontal="center" vertical="center" wrapText="1" shrinkToFit="1"/>
    </xf>
    <xf numFmtId="0" fontId="6" fillId="2" borderId="8"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1" fillId="2" borderId="18"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12" fillId="2" borderId="9"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7" xfId="0" applyFont="1" applyFill="1" applyBorder="1" applyAlignment="1">
      <alignment vertical="center" wrapText="1"/>
    </xf>
    <xf numFmtId="0" fontId="6" fillId="2" borderId="16" xfId="0" applyFont="1" applyFill="1" applyBorder="1" applyAlignment="1">
      <alignment vertical="center" wrapText="1"/>
    </xf>
    <xf numFmtId="0" fontId="1" fillId="2" borderId="12" xfId="0" applyFont="1" applyFill="1" applyBorder="1" applyAlignment="1">
      <alignment horizontal="left" vertical="center"/>
    </xf>
    <xf numFmtId="0" fontId="1" fillId="2" borderId="6" xfId="0" applyFont="1" applyFill="1" applyBorder="1" applyAlignment="1">
      <alignment horizontal="left" vertical="center"/>
    </xf>
    <xf numFmtId="0" fontId="1" fillId="2" borderId="11" xfId="0" applyFont="1" applyFill="1" applyBorder="1" applyAlignment="1">
      <alignment horizontal="left" vertical="center"/>
    </xf>
    <xf numFmtId="0" fontId="4" fillId="2" borderId="12" xfId="0" applyFont="1" applyFill="1" applyBorder="1" applyAlignment="1">
      <alignment horizontal="justify" vertical="center" wrapText="1"/>
    </xf>
    <xf numFmtId="0" fontId="6" fillId="2" borderId="6" xfId="0" applyFont="1" applyFill="1" applyBorder="1" applyAlignment="1">
      <alignment horizontal="justify" vertical="center" wrapText="1"/>
    </xf>
    <xf numFmtId="0" fontId="6" fillId="2" borderId="24" xfId="0" applyFont="1" applyFill="1" applyBorder="1" applyAlignment="1">
      <alignment horizontal="justify" vertical="center" wrapText="1"/>
    </xf>
    <xf numFmtId="0" fontId="7" fillId="2" borderId="1" xfId="0" applyFont="1" applyFill="1" applyBorder="1" applyAlignment="1">
      <alignment horizontal="center" vertical="center" wrapText="1"/>
    </xf>
    <xf numFmtId="0" fontId="6" fillId="2" borderId="7" xfId="0" applyFont="1" applyFill="1" applyBorder="1" applyAlignment="1">
      <alignment horizontal="left" vertical="center" wrapText="1"/>
    </xf>
    <xf numFmtId="0" fontId="7" fillId="2" borderId="9"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4" fillId="2" borderId="11" xfId="0" applyFont="1" applyFill="1" applyBorder="1" applyAlignment="1">
      <alignment vertical="center" wrapText="1"/>
    </xf>
    <xf numFmtId="0" fontId="6" fillId="2" borderId="9" xfId="0" applyFont="1" applyFill="1" applyBorder="1" applyAlignment="1">
      <alignment vertical="center" wrapText="1"/>
    </xf>
    <xf numFmtId="0" fontId="9" fillId="0" borderId="31" xfId="0" applyFont="1" applyBorder="1" applyAlignment="1">
      <alignment horizontal="center"/>
    </xf>
    <xf numFmtId="0" fontId="9" fillId="0" borderId="35" xfId="0" applyFont="1" applyBorder="1" applyAlignment="1">
      <alignment horizontal="center"/>
    </xf>
    <xf numFmtId="0" fontId="9" fillId="0" borderId="32" xfId="0" applyFont="1" applyBorder="1" applyAlignment="1">
      <alignment horizontal="center"/>
    </xf>
    <xf numFmtId="0" fontId="9" fillId="0" borderId="25" xfId="0" applyFont="1" applyBorder="1" applyAlignment="1">
      <alignment horizontal="center"/>
    </xf>
    <xf numFmtId="0" fontId="9" fillId="0" borderId="0" xfId="0" applyFont="1" applyBorder="1" applyAlignment="1">
      <alignment horizontal="center"/>
    </xf>
    <xf numFmtId="0" fontId="9" fillId="0" borderId="10" xfId="0" applyFont="1" applyBorder="1" applyAlignment="1">
      <alignment horizontal="center"/>
    </xf>
    <xf numFmtId="0" fontId="9" fillId="0" borderId="33" xfId="0" applyFont="1" applyBorder="1" applyAlignment="1">
      <alignment horizontal="center"/>
    </xf>
    <xf numFmtId="0" fontId="9" fillId="0" borderId="36" xfId="0" applyFont="1" applyBorder="1" applyAlignment="1">
      <alignment horizontal="center"/>
    </xf>
    <xf numFmtId="0" fontId="9" fillId="0" borderId="34" xfId="0" applyFont="1" applyBorder="1" applyAlignment="1">
      <alignment horizontal="center"/>
    </xf>
    <xf numFmtId="0" fontId="3" fillId="0" borderId="13" xfId="0" applyFont="1" applyBorder="1" applyAlignment="1">
      <alignment horizontal="left" vertical="center" wrapText="1"/>
    </xf>
    <xf numFmtId="0" fontId="3" fillId="0" borderId="17" xfId="0" applyFont="1" applyBorder="1" applyAlignment="1">
      <alignment horizontal="left" vertical="center" wrapText="1"/>
    </xf>
    <xf numFmtId="0" fontId="3" fillId="0" borderId="12" xfId="0" applyFont="1" applyBorder="1" applyAlignment="1">
      <alignment horizontal="left" vertical="center" wrapText="1"/>
    </xf>
    <xf numFmtId="0" fontId="3" fillId="0" borderId="6" xfId="0" applyFont="1" applyBorder="1" applyAlignment="1">
      <alignment horizontal="left" vertical="center" wrapText="1"/>
    </xf>
    <xf numFmtId="0" fontId="1" fillId="2" borderId="9"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9"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6" fillId="2" borderId="38"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3" fillId="0" borderId="38" xfId="0" applyFont="1" applyBorder="1" applyAlignment="1">
      <alignment horizontal="left" vertical="center" wrapText="1"/>
    </xf>
    <xf numFmtId="0" fontId="3" fillId="0" borderId="1" xfId="0" applyFont="1" applyBorder="1" applyAlignment="1">
      <alignment horizontal="left" vertical="center" wrapText="1"/>
    </xf>
    <xf numFmtId="0" fontId="3" fillId="0" borderId="31" xfId="0" applyFont="1" applyBorder="1" applyAlignment="1">
      <alignment horizontal="left" vertical="center" wrapText="1"/>
    </xf>
    <xf numFmtId="0" fontId="3" fillId="0" borderId="37" xfId="0" applyFont="1" applyBorder="1" applyAlignment="1">
      <alignment horizontal="left" vertical="center" wrapText="1"/>
    </xf>
    <xf numFmtId="0" fontId="3" fillId="0" borderId="40" xfId="0" applyFont="1" applyBorder="1" applyAlignment="1">
      <alignment horizontal="left" vertical="center" wrapText="1"/>
    </xf>
    <xf numFmtId="0" fontId="3" fillId="0" borderId="18" xfId="0" applyFont="1" applyBorder="1" applyAlignment="1">
      <alignment horizontal="left" vertical="center" wrapText="1"/>
    </xf>
    <xf numFmtId="0" fontId="3" fillId="0" borderId="23" xfId="0" applyFont="1" applyBorder="1" applyAlignment="1">
      <alignment horizontal="left" vertical="center" wrapText="1"/>
    </xf>
    <xf numFmtId="0" fontId="3" fillId="0" borderId="11" xfId="0" applyFont="1" applyBorder="1" applyAlignment="1">
      <alignment horizontal="left" vertical="center" wrapText="1"/>
    </xf>
    <xf numFmtId="0" fontId="3" fillId="0" borderId="20" xfId="0" applyFont="1" applyBorder="1" applyAlignment="1">
      <alignment horizontal="left" vertical="center" wrapText="1"/>
    </xf>
    <xf numFmtId="0" fontId="2" fillId="4" borderId="31"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4" borderId="32"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3" fillId="0" borderId="33" xfId="0" applyFont="1" applyBorder="1" applyAlignment="1">
      <alignment horizontal="left" vertical="center" wrapText="1"/>
    </xf>
    <xf numFmtId="0" fontId="3" fillId="0" borderId="36" xfId="0" applyFont="1" applyBorder="1" applyAlignment="1">
      <alignment horizontal="left" vertical="center" wrapText="1"/>
    </xf>
    <xf numFmtId="0" fontId="3" fillId="0" borderId="41" xfId="0" applyFont="1" applyBorder="1" applyAlignment="1">
      <alignment horizontal="left" vertical="center" wrapText="1"/>
    </xf>
    <xf numFmtId="0" fontId="1" fillId="2" borderId="8" xfId="0" applyFont="1" applyFill="1" applyBorder="1" applyAlignment="1">
      <alignment horizontal="center" vertical="center" wrapText="1" shrinkToFit="1"/>
    </xf>
    <xf numFmtId="0" fontId="1" fillId="2" borderId="14" xfId="0" applyFont="1" applyFill="1" applyBorder="1" applyAlignment="1">
      <alignment horizontal="center" vertical="center" wrapText="1" shrinkToFit="1"/>
    </xf>
    <xf numFmtId="0" fontId="6" fillId="2" borderId="11" xfId="0" applyFont="1" applyFill="1" applyBorder="1" applyAlignment="1">
      <alignment vertical="center" wrapText="1"/>
    </xf>
    <xf numFmtId="0" fontId="1" fillId="2" borderId="7" xfId="0" applyFont="1" applyFill="1" applyBorder="1" applyAlignment="1">
      <alignment vertical="center" wrapText="1"/>
    </xf>
    <xf numFmtId="0" fontId="6" fillId="2" borderId="27" xfId="0" applyFont="1" applyFill="1" applyBorder="1" applyAlignment="1">
      <alignment vertical="center" wrapText="1"/>
    </xf>
    <xf numFmtId="0" fontId="1" fillId="2" borderId="12"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2" borderId="11" xfId="0" applyFont="1" applyFill="1" applyBorder="1" applyAlignment="1">
      <alignment horizontal="left" vertical="center" wrapText="1"/>
    </xf>
    <xf numFmtId="0" fontId="1" fillId="2" borderId="13" xfId="0" applyFont="1" applyFill="1" applyBorder="1" applyAlignment="1">
      <alignment horizontal="left" vertical="center" wrapText="1"/>
    </xf>
    <xf numFmtId="0" fontId="1" fillId="2" borderId="17" xfId="0" applyFont="1" applyFill="1" applyBorder="1" applyAlignment="1">
      <alignment horizontal="left" vertical="center" wrapText="1"/>
    </xf>
    <xf numFmtId="0" fontId="1" fillId="2" borderId="12" xfId="0" applyFont="1" applyFill="1" applyBorder="1" applyAlignment="1">
      <alignment vertical="center" wrapText="1"/>
    </xf>
    <xf numFmtId="0" fontId="1" fillId="2" borderId="6" xfId="0" applyFont="1" applyFill="1" applyBorder="1" applyAlignment="1">
      <alignment vertical="center" wrapText="1"/>
    </xf>
    <xf numFmtId="0" fontId="7" fillId="2" borderId="23" xfId="0" applyFont="1" applyFill="1" applyBorder="1" applyAlignment="1">
      <alignment horizontal="center" vertical="center" wrapText="1"/>
    </xf>
    <xf numFmtId="0" fontId="0" fillId="2" borderId="25" xfId="0" applyFill="1" applyBorder="1" applyAlignment="1">
      <alignment horizontal="center" vertical="center" wrapText="1"/>
    </xf>
    <xf numFmtId="0" fontId="1" fillId="2" borderId="22" xfId="0" applyFont="1" applyFill="1" applyBorder="1" applyAlignment="1">
      <alignment horizontal="center" vertical="center" wrapText="1" shrinkToFit="1"/>
    </xf>
    <xf numFmtId="0" fontId="1" fillId="2" borderId="2" xfId="0" applyFont="1" applyFill="1" applyBorder="1" applyAlignment="1">
      <alignment horizontal="center" vertical="center"/>
    </xf>
    <xf numFmtId="0" fontId="4" fillId="2" borderId="7" xfId="0" applyFont="1" applyFill="1" applyBorder="1" applyAlignment="1">
      <alignment horizontal="left"/>
    </xf>
    <xf numFmtId="0" fontId="6" fillId="2" borderId="5" xfId="0" applyFont="1" applyFill="1" applyBorder="1" applyAlignment="1">
      <alignment horizontal="left"/>
    </xf>
    <xf numFmtId="0" fontId="6" fillId="2" borderId="16" xfId="0" applyFont="1" applyFill="1" applyBorder="1" applyAlignment="1">
      <alignment horizontal="left"/>
    </xf>
    <xf numFmtId="0" fontId="6" fillId="2" borderId="11" xfId="0" applyFont="1" applyFill="1" applyBorder="1" applyAlignment="1">
      <alignment horizontal="left" vertical="center" wrapText="1"/>
    </xf>
    <xf numFmtId="0" fontId="1" fillId="2" borderId="5" xfId="0" applyFont="1" applyFill="1" applyBorder="1" applyAlignment="1">
      <alignment vertical="center" wrapText="1"/>
    </xf>
    <xf numFmtId="0" fontId="7" fillId="2" borderId="25" xfId="0" applyFont="1" applyFill="1" applyBorder="1" applyAlignment="1">
      <alignment horizontal="center" vertical="center" wrapText="1"/>
    </xf>
    <xf numFmtId="0" fontId="4" fillId="2" borderId="1" xfId="0" applyFont="1" applyFill="1" applyBorder="1" applyAlignment="1">
      <alignment horizontal="left" vertical="center"/>
    </xf>
    <xf numFmtId="0" fontId="6" fillId="2" borderId="1" xfId="0" applyFont="1" applyFill="1" applyBorder="1" applyAlignment="1">
      <alignment horizontal="left" vertical="center"/>
    </xf>
    <xf numFmtId="0" fontId="4" fillId="2" borderId="5" xfId="0" applyFont="1" applyFill="1" applyBorder="1" applyAlignment="1">
      <alignment horizontal="left" vertical="center"/>
    </xf>
    <xf numFmtId="0" fontId="4" fillId="2" borderId="16" xfId="0" applyFont="1" applyFill="1" applyBorder="1" applyAlignment="1">
      <alignment horizontal="left" vertical="center"/>
    </xf>
    <xf numFmtId="0" fontId="1" fillId="2" borderId="27" xfId="0" applyFont="1" applyFill="1" applyBorder="1" applyAlignment="1">
      <alignment vertical="center" wrapText="1"/>
    </xf>
    <xf numFmtId="0" fontId="4" fillId="2" borderId="6"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4" fillId="0" borderId="7" xfId="0" applyFont="1" applyFill="1" applyBorder="1" applyAlignment="1">
      <alignment vertical="center" wrapText="1"/>
    </xf>
    <xf numFmtId="0" fontId="6" fillId="0" borderId="5" xfId="0" applyFont="1" applyFill="1" applyBorder="1" applyAlignment="1">
      <alignment vertical="center" wrapText="1"/>
    </xf>
    <xf numFmtId="0" fontId="6" fillId="0" borderId="16" xfId="0" applyFont="1" applyFill="1" applyBorder="1" applyAlignment="1">
      <alignment vertical="center" wrapText="1"/>
    </xf>
    <xf numFmtId="0" fontId="6" fillId="2" borderId="28" xfId="0" applyFont="1" applyFill="1" applyBorder="1" applyAlignment="1">
      <alignment horizontal="center" vertical="center" wrapText="1"/>
    </xf>
    <xf numFmtId="0" fontId="6" fillId="2" borderId="13" xfId="0" applyFont="1" applyFill="1" applyBorder="1" applyAlignment="1">
      <alignment vertical="center" wrapText="1"/>
    </xf>
    <xf numFmtId="0" fontId="6" fillId="2" borderId="17" xfId="0" applyFont="1" applyFill="1" applyBorder="1" applyAlignment="1">
      <alignment vertical="center" wrapText="1"/>
    </xf>
    <xf numFmtId="0" fontId="6" fillId="2" borderId="26" xfId="0" applyFont="1" applyFill="1" applyBorder="1" applyAlignment="1">
      <alignment vertical="center" wrapText="1"/>
    </xf>
    <xf numFmtId="0" fontId="4" fillId="0" borderId="1" xfId="0" applyFont="1" applyFill="1" applyBorder="1" applyAlignment="1">
      <alignment vertical="center" wrapText="1"/>
    </xf>
    <xf numFmtId="0" fontId="6" fillId="0" borderId="1" xfId="0" applyFont="1" applyFill="1" applyBorder="1" applyAlignment="1">
      <alignment vertical="center" wrapText="1"/>
    </xf>
    <xf numFmtId="0" fontId="12" fillId="2" borderId="1"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16" xfId="0" applyFont="1" applyFill="1" applyBorder="1" applyAlignment="1">
      <alignment vertical="center" wrapText="1"/>
    </xf>
    <xf numFmtId="0" fontId="6" fillId="2" borderId="22" xfId="0" applyFont="1" applyFill="1" applyBorder="1" applyAlignment="1">
      <alignment horizontal="center" vertical="center" wrapText="1"/>
    </xf>
    <xf numFmtId="0" fontId="4" fillId="0" borderId="12" xfId="0" applyFont="1" applyFill="1" applyBorder="1" applyAlignment="1">
      <alignment vertical="center" wrapText="1"/>
    </xf>
    <xf numFmtId="0" fontId="4" fillId="0" borderId="6" xfId="0" applyFont="1" applyFill="1" applyBorder="1" applyAlignment="1">
      <alignment vertical="center" wrapText="1"/>
    </xf>
    <xf numFmtId="0" fontId="1" fillId="0" borderId="1" xfId="0" applyFont="1" applyFill="1" applyBorder="1" applyAlignment="1">
      <alignment vertical="center" wrapText="1"/>
    </xf>
    <xf numFmtId="0" fontId="4" fillId="0" borderId="11" xfId="0" applyFont="1" applyFill="1" applyBorder="1" applyAlignment="1">
      <alignment vertical="center" wrapText="1"/>
    </xf>
    <xf numFmtId="0" fontId="12" fillId="2" borderId="19"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17" xfId="0" applyFont="1" applyFill="1" applyBorder="1" applyAlignment="1">
      <alignment horizontal="left" vertical="center" wrapText="1"/>
    </xf>
    <xf numFmtId="0" fontId="6" fillId="2" borderId="30"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6" fillId="2" borderId="2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13" xfId="0" applyFont="1" applyFill="1" applyBorder="1" applyAlignment="1">
      <alignment horizontal="left" vertical="center" wrapText="1"/>
    </xf>
    <xf numFmtId="0" fontId="6" fillId="2" borderId="26"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0" fillId="2" borderId="1" xfId="0"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33" xfId="0" applyFont="1" applyBorder="1" applyAlignment="1">
      <alignment horizontal="center"/>
    </xf>
    <xf numFmtId="0" fontId="1" fillId="0" borderId="34" xfId="0" applyFont="1" applyBorder="1" applyAlignment="1">
      <alignment horizontal="center"/>
    </xf>
    <xf numFmtId="0" fontId="1" fillId="2" borderId="53" xfId="0" applyFont="1" applyFill="1" applyBorder="1" applyAlignment="1">
      <alignment horizontal="center" vertical="center" wrapText="1"/>
    </xf>
    <xf numFmtId="0" fontId="1" fillId="2" borderId="52" xfId="0" applyFont="1" applyFill="1" applyBorder="1" applyAlignment="1">
      <alignment horizontal="center" vertical="center" wrapText="1"/>
    </xf>
    <xf numFmtId="0" fontId="4" fillId="0" borderId="1" xfId="0" applyFont="1" applyBorder="1" applyAlignment="1">
      <alignment vertical="center"/>
    </xf>
    <xf numFmtId="0" fontId="0" fillId="0" borderId="1" xfId="0" applyBorder="1" applyAlignment="1">
      <alignment vertical="center"/>
    </xf>
    <xf numFmtId="0" fontId="3" fillId="2" borderId="43" xfId="0" applyFont="1" applyFill="1" applyBorder="1" applyAlignment="1">
      <alignment horizontal="justify" vertical="center" wrapText="1"/>
    </xf>
    <xf numFmtId="0" fontId="3" fillId="2" borderId="44" xfId="0" applyFont="1" applyFill="1" applyBorder="1" applyAlignment="1">
      <alignment horizontal="justify" vertical="center" wrapText="1"/>
    </xf>
    <xf numFmtId="0" fontId="3" fillId="2" borderId="45" xfId="0" applyFont="1" applyFill="1" applyBorder="1" applyAlignment="1">
      <alignment horizontal="justify" vertical="center" wrapText="1"/>
    </xf>
    <xf numFmtId="0" fontId="14" fillId="0" borderId="58" xfId="0" applyFont="1" applyBorder="1" applyAlignment="1" applyProtection="1">
      <alignment horizontal="center"/>
    </xf>
    <xf numFmtId="0" fontId="14" fillId="0" borderId="30" xfId="0" applyFont="1" applyBorder="1" applyAlignment="1" applyProtection="1">
      <alignment horizontal="center"/>
    </xf>
    <xf numFmtId="0" fontId="14" fillId="0" borderId="59" xfId="0" applyFont="1" applyBorder="1" applyAlignment="1" applyProtection="1">
      <alignment horizontal="center"/>
    </xf>
    <xf numFmtId="0" fontId="17" fillId="0" borderId="43" xfId="0" applyFont="1" applyBorder="1" applyAlignment="1" applyProtection="1">
      <alignment horizontal="center" vertical="center" wrapText="1"/>
    </xf>
    <xf numFmtId="0" fontId="17" fillId="0" borderId="60" xfId="0" applyFont="1" applyBorder="1" applyAlignment="1" applyProtection="1">
      <alignment horizontal="center" vertical="center" wrapText="1"/>
    </xf>
    <xf numFmtId="0" fontId="17" fillId="0" borderId="61" xfId="0" applyFont="1" applyBorder="1" applyAlignment="1" applyProtection="1">
      <alignment horizontal="center" vertical="center"/>
    </xf>
    <xf numFmtId="0" fontId="17" fillId="0" borderId="60" xfId="0" applyFont="1" applyBorder="1" applyAlignment="1" applyProtection="1">
      <alignment horizontal="center" vertical="center"/>
    </xf>
    <xf numFmtId="0" fontId="17" fillId="0" borderId="44" xfId="0" applyFont="1" applyBorder="1" applyAlignment="1" applyProtection="1">
      <alignment horizontal="center" vertical="center"/>
    </xf>
    <xf numFmtId="0" fontId="17" fillId="0" borderId="45" xfId="0" applyFont="1" applyBorder="1" applyAlignment="1" applyProtection="1">
      <alignment horizontal="center" vertical="center"/>
    </xf>
    <xf numFmtId="0" fontId="15" fillId="2" borderId="43" xfId="0" applyFont="1" applyFill="1" applyBorder="1" applyAlignment="1" applyProtection="1">
      <alignment horizontal="center" vertical="center" wrapText="1"/>
    </xf>
    <xf numFmtId="0" fontId="15" fillId="2" borderId="44" xfId="0" applyFont="1" applyFill="1" applyBorder="1" applyAlignment="1" applyProtection="1">
      <alignment horizontal="center" vertical="center" wrapText="1"/>
    </xf>
    <xf numFmtId="0" fontId="15" fillId="2" borderId="45" xfId="0" applyFont="1" applyFill="1" applyBorder="1" applyAlignment="1" applyProtection="1">
      <alignment horizontal="center" vertical="center" wrapText="1"/>
    </xf>
    <xf numFmtId="0" fontId="16" fillId="0" borderId="31" xfId="0" applyFont="1" applyBorder="1" applyAlignment="1" applyProtection="1">
      <alignment horizontal="center" vertical="center"/>
    </xf>
    <xf numFmtId="0" fontId="16" fillId="0" borderId="35" xfId="0" applyFont="1" applyBorder="1" applyAlignment="1" applyProtection="1">
      <alignment horizontal="center" vertical="center"/>
    </xf>
    <xf numFmtId="0" fontId="16" fillId="0" borderId="32" xfId="0" applyFont="1" applyBorder="1" applyAlignment="1" applyProtection="1">
      <alignment horizontal="center" vertical="center"/>
    </xf>
    <xf numFmtId="0" fontId="16" fillId="0" borderId="33" xfId="0" applyFont="1" applyBorder="1" applyAlignment="1" applyProtection="1">
      <alignment horizontal="center" vertical="center"/>
    </xf>
    <xf numFmtId="0" fontId="16" fillId="0" borderId="36" xfId="0" applyFont="1" applyBorder="1" applyAlignment="1" applyProtection="1">
      <alignment horizontal="center" vertical="center"/>
    </xf>
    <xf numFmtId="0" fontId="16" fillId="0" borderId="34" xfId="0" applyFont="1" applyBorder="1" applyAlignment="1" applyProtection="1">
      <alignment horizontal="center" vertical="center"/>
    </xf>
    <xf numFmtId="0" fontId="0" fillId="0" borderId="13" xfId="0" applyBorder="1" applyAlignment="1" applyProtection="1">
      <alignment horizontal="center" vertical="distributed"/>
    </xf>
    <xf numFmtId="0" fontId="0" fillId="0" borderId="17" xfId="0" applyBorder="1" applyAlignment="1" applyProtection="1">
      <alignment horizontal="center" vertical="distributed"/>
    </xf>
    <xf numFmtId="0" fontId="0" fillId="0" borderId="18" xfId="0" applyBorder="1" applyAlignment="1" applyProtection="1">
      <alignment horizontal="center" vertical="distributed"/>
    </xf>
    <xf numFmtId="0" fontId="18" fillId="0" borderId="39" xfId="0" applyFont="1" applyBorder="1" applyAlignment="1" applyProtection="1">
      <alignment horizontal="center" vertical="center"/>
    </xf>
    <xf numFmtId="0" fontId="18" fillId="0" borderId="35" xfId="0" applyFont="1" applyBorder="1" applyAlignment="1" applyProtection="1">
      <alignment horizontal="center" vertical="center"/>
    </xf>
    <xf numFmtId="0" fontId="18" fillId="0" borderId="37" xfId="0" applyFont="1" applyBorder="1" applyAlignment="1" applyProtection="1">
      <alignment horizontal="center" vertical="center"/>
    </xf>
    <xf numFmtId="0" fontId="18" fillId="0" borderId="13" xfId="0" applyFont="1" applyBorder="1" applyAlignment="1" applyProtection="1">
      <alignment horizontal="center" vertical="center"/>
    </xf>
    <xf numFmtId="0" fontId="18" fillId="0" borderId="17" xfId="0" applyFont="1" applyBorder="1" applyAlignment="1" applyProtection="1">
      <alignment horizontal="center" vertical="center"/>
    </xf>
    <xf numFmtId="0" fontId="18" fillId="0" borderId="18" xfId="0" applyFont="1" applyBorder="1" applyAlignment="1" applyProtection="1">
      <alignment horizontal="center" vertical="center"/>
    </xf>
    <xf numFmtId="14" fontId="22" fillId="0" borderId="1" xfId="0" applyNumberFormat="1" applyFont="1" applyBorder="1" applyAlignment="1" applyProtection="1">
      <alignment horizontal="center" vertical="center"/>
    </xf>
    <xf numFmtId="0" fontId="0" fillId="0" borderId="1" xfId="0" applyBorder="1" applyAlignment="1" applyProtection="1">
      <alignment horizontal="center" vertical="center"/>
    </xf>
    <xf numFmtId="0" fontId="18" fillId="0" borderId="1" xfId="0" applyFont="1" applyBorder="1" applyAlignment="1" applyProtection="1">
      <alignment horizontal="center" vertical="center"/>
    </xf>
    <xf numFmtId="0" fontId="18" fillId="0" borderId="7" xfId="0" applyFont="1" applyBorder="1" applyAlignment="1" applyProtection="1">
      <alignment horizontal="center" vertical="center"/>
    </xf>
    <xf numFmtId="0" fontId="0" fillId="2" borderId="20" xfId="0" applyFill="1" applyBorder="1" applyAlignment="1" applyProtection="1">
      <alignment horizontal="left" vertical="distributed"/>
    </xf>
    <xf numFmtId="0" fontId="0" fillId="2" borderId="0" xfId="0" applyFill="1" applyBorder="1" applyAlignment="1" applyProtection="1">
      <alignment horizontal="left" vertical="distributed"/>
    </xf>
    <xf numFmtId="0" fontId="0" fillId="2" borderId="21" xfId="0" applyFill="1" applyBorder="1" applyAlignment="1" applyProtection="1">
      <alignment horizontal="left" vertical="distributed"/>
    </xf>
    <xf numFmtId="0" fontId="0" fillId="2" borderId="12" xfId="0" applyFill="1" applyBorder="1" applyAlignment="1" applyProtection="1">
      <alignment horizontal="left"/>
    </xf>
    <xf numFmtId="0" fontId="0" fillId="2" borderId="6" xfId="0" applyFill="1" applyBorder="1" applyAlignment="1" applyProtection="1">
      <alignment horizontal="left"/>
    </xf>
    <xf numFmtId="0" fontId="0" fillId="2" borderId="11" xfId="0" applyFill="1" applyBorder="1" applyAlignment="1" applyProtection="1">
      <alignment horizontal="left"/>
    </xf>
    <xf numFmtId="0" fontId="18" fillId="0" borderId="39" xfId="0" applyFont="1" applyBorder="1" applyAlignment="1" applyProtection="1">
      <alignment horizontal="left" vertical="center"/>
    </xf>
    <xf numFmtId="0" fontId="18" fillId="0" borderId="35" xfId="0" applyFont="1" applyBorder="1" applyAlignment="1" applyProtection="1">
      <alignment horizontal="left" vertical="center"/>
    </xf>
    <xf numFmtId="0" fontId="18" fillId="0" borderId="32" xfId="0" applyFont="1" applyBorder="1" applyAlignment="1" applyProtection="1">
      <alignment horizontal="left" vertical="center"/>
    </xf>
    <xf numFmtId="0" fontId="0" fillId="0" borderId="20" xfId="0"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10" xfId="0" applyBorder="1" applyAlignment="1" applyProtection="1">
      <alignment horizontal="left" vertical="center" wrapText="1"/>
    </xf>
    <xf numFmtId="14" fontId="18" fillId="0" borderId="31" xfId="0" applyNumberFormat="1" applyFont="1" applyBorder="1" applyAlignment="1" applyProtection="1">
      <alignment horizontal="center" vertical="center"/>
    </xf>
    <xf numFmtId="14" fontId="18" fillId="0" borderId="37" xfId="0" applyNumberFormat="1" applyFont="1" applyBorder="1" applyAlignment="1" applyProtection="1">
      <alignment horizontal="center" vertical="center"/>
    </xf>
    <xf numFmtId="14" fontId="18" fillId="0" borderId="40" xfId="0" applyNumberFormat="1" applyFont="1" applyBorder="1" applyAlignment="1" applyProtection="1">
      <alignment horizontal="center" vertical="center"/>
    </xf>
    <xf numFmtId="14" fontId="18" fillId="0" borderId="18" xfId="0" applyNumberFormat="1" applyFont="1" applyBorder="1" applyAlignment="1" applyProtection="1">
      <alignment horizontal="center" vertical="center"/>
    </xf>
    <xf numFmtId="0" fontId="3" fillId="0" borderId="35" xfId="0" applyFont="1" applyBorder="1" applyAlignment="1" applyProtection="1">
      <alignment horizontal="left" vertical="center" wrapText="1"/>
      <protection locked="0"/>
    </xf>
    <xf numFmtId="0" fontId="3" fillId="0" borderId="37"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14" fontId="3" fillId="0" borderId="39" xfId="0" applyNumberFormat="1"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19" fillId="0" borderId="1" xfId="1" applyBorder="1" applyProtection="1">
      <protection locked="0"/>
    </xf>
    <xf numFmtId="0" fontId="20" fillId="0" borderId="1" xfId="0" applyFont="1" applyBorder="1" applyProtection="1">
      <protection locked="0"/>
    </xf>
    <xf numFmtId="0" fontId="20" fillId="0" borderId="3" xfId="0" applyFont="1" applyBorder="1" applyProtection="1">
      <protection locked="0"/>
    </xf>
    <xf numFmtId="0" fontId="3" fillId="0" borderId="2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36"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6" fillId="2" borderId="1" xfId="0" applyNumberFormat="1" applyFont="1" applyFill="1" applyBorder="1" applyAlignment="1" applyProtection="1">
      <alignment horizontal="center" vertical="center" wrapText="1"/>
      <protection locked="0"/>
    </xf>
    <xf numFmtId="0" fontId="6" fillId="2" borderId="9" xfId="0" applyNumberFormat="1" applyFont="1" applyFill="1" applyBorder="1" applyAlignment="1" applyProtection="1">
      <alignment horizontal="center" vertical="center" wrapText="1"/>
      <protection locked="0"/>
    </xf>
    <xf numFmtId="0" fontId="6" fillId="2" borderId="9" xfId="0" applyNumberFormat="1" applyFont="1" applyFill="1" applyBorder="1" applyAlignment="1" applyProtection="1">
      <alignment horizontal="center" vertical="center" wrapText="1"/>
      <protection locked="0"/>
    </xf>
    <xf numFmtId="0" fontId="6" fillId="2" borderId="15" xfId="0" applyNumberFormat="1" applyFont="1" applyFill="1" applyBorder="1" applyAlignment="1" applyProtection="1">
      <alignment horizontal="center" vertical="center" wrapText="1"/>
      <protection locked="0"/>
    </xf>
    <xf numFmtId="0" fontId="6" fillId="2" borderId="15" xfId="0" applyNumberFormat="1" applyFont="1" applyFill="1" applyBorder="1" applyAlignment="1" applyProtection="1">
      <alignment horizontal="center" vertical="center" wrapText="1"/>
      <protection locked="0"/>
    </xf>
    <xf numFmtId="0" fontId="6" fillId="2" borderId="19" xfId="0" applyNumberFormat="1"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wrapText="1"/>
      <protection locked="0"/>
    </xf>
    <xf numFmtId="0" fontId="1" fillId="2" borderId="5"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6" fillId="2" borderId="17"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15" xfId="0" applyFont="1" applyFill="1" applyBorder="1" applyAlignment="1" applyProtection="1">
      <alignment horizontal="center" vertical="center" wrapText="1"/>
      <protection locked="0"/>
    </xf>
    <xf numFmtId="0" fontId="6" fillId="2" borderId="15"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protection locked="0"/>
    </xf>
    <xf numFmtId="0" fontId="6" fillId="2" borderId="5" xfId="0"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wrapText="1"/>
      <protection locked="0"/>
    </xf>
    <xf numFmtId="0" fontId="1" fillId="2" borderId="5" xfId="0" applyFont="1" applyFill="1" applyBorder="1" applyAlignment="1" applyProtection="1">
      <alignment horizontal="center" vertical="center"/>
      <protection locked="0"/>
    </xf>
    <xf numFmtId="0" fontId="6" fillId="2" borderId="19" xfId="0" applyFont="1" applyFill="1" applyBorder="1" applyAlignment="1" applyProtection="1">
      <alignment horizontal="center" vertical="center" wrapText="1"/>
      <protection locked="0"/>
    </xf>
    <xf numFmtId="0" fontId="6" fillId="2" borderId="19" xfId="0" applyFont="1" applyFill="1" applyBorder="1" applyAlignment="1" applyProtection="1">
      <alignment horizontal="center" vertical="center" wrapText="1"/>
      <protection locked="0"/>
    </xf>
    <xf numFmtId="0" fontId="11" fillId="2" borderId="1" xfId="0" applyFont="1" applyFill="1" applyBorder="1" applyAlignment="1" applyProtection="1">
      <alignment horizontal="center" vertical="center" wrapText="1"/>
      <protection locked="0"/>
    </xf>
    <xf numFmtId="0" fontId="0" fillId="2" borderId="1" xfId="0" applyFill="1" applyBorder="1" applyAlignment="1" applyProtection="1">
      <alignment horizontal="center" vertical="center"/>
      <protection locked="0"/>
    </xf>
    <xf numFmtId="0" fontId="6" fillId="2" borderId="9"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27"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6" fillId="2" borderId="27"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6" fillId="2" borderId="12"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6" fillId="2" borderId="24" xfId="0"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wrapText="1"/>
      <protection locked="0"/>
    </xf>
    <xf numFmtId="0" fontId="6" fillId="2" borderId="17" xfId="0" applyFont="1" applyFill="1" applyBorder="1" applyAlignment="1" applyProtection="1">
      <alignment horizontal="center" vertical="center" wrapText="1"/>
      <protection locked="0"/>
    </xf>
    <xf numFmtId="0" fontId="6" fillId="2" borderId="26" xfId="0"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wrapText="1"/>
      <protection locked="0"/>
    </xf>
    <xf numFmtId="0" fontId="6" fillId="2" borderId="26" xfId="0" applyFont="1" applyFill="1" applyBorder="1" applyAlignment="1" applyProtection="1">
      <alignment horizontal="center" vertical="center" wrapText="1"/>
      <protection locked="0"/>
    </xf>
    <xf numFmtId="0" fontId="6" fillId="2" borderId="27" xfId="0" applyFont="1" applyFill="1" applyBorder="1" applyAlignment="1" applyProtection="1">
      <alignment horizontal="center" vertical="center" wrapText="1"/>
      <protection locked="0"/>
    </xf>
    <xf numFmtId="0" fontId="6" fillId="2" borderId="27" xfId="0" applyFont="1" applyFill="1" applyBorder="1" applyAlignment="1" applyProtection="1">
      <alignment horizontal="center" wrapText="1"/>
      <protection locked="0"/>
    </xf>
    <xf numFmtId="0" fontId="1" fillId="2" borderId="27" xfId="0" applyFont="1" applyFill="1" applyBorder="1" applyAlignment="1" applyProtection="1">
      <alignment horizontal="center" vertical="center" wrapText="1"/>
      <protection locked="0"/>
    </xf>
    <xf numFmtId="0" fontId="6"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protection locked="0"/>
    </xf>
    <xf numFmtId="0" fontId="4" fillId="2" borderId="24" xfId="0" applyFont="1" applyFill="1" applyBorder="1" applyAlignment="1" applyProtection="1">
      <alignment horizontal="center" vertical="center" wrapText="1"/>
      <protection locked="0"/>
    </xf>
    <xf numFmtId="0" fontId="4" fillId="2" borderId="13" xfId="0" applyFont="1" applyFill="1" applyBorder="1" applyAlignment="1" applyProtection="1">
      <alignment horizontal="center" vertical="center" wrapText="1"/>
      <protection locked="0"/>
    </xf>
    <xf numFmtId="0" fontId="4" fillId="2" borderId="17" xfId="0" applyFont="1" applyFill="1" applyBorder="1" applyAlignment="1" applyProtection="1">
      <alignment horizontal="center" vertical="center" wrapText="1"/>
      <protection locked="0"/>
    </xf>
    <xf numFmtId="0" fontId="4" fillId="2" borderId="26" xfId="0" applyFont="1" applyFill="1" applyBorder="1" applyAlignment="1" applyProtection="1">
      <alignment horizontal="center" vertical="center" wrapText="1"/>
      <protection locked="0"/>
    </xf>
    <xf numFmtId="0" fontId="6" fillId="2" borderId="50" xfId="0" applyFont="1" applyFill="1" applyBorder="1" applyAlignment="1" applyProtection="1">
      <alignment horizontal="center" vertical="center" wrapText="1"/>
      <protection locked="0"/>
    </xf>
    <xf numFmtId="0" fontId="6" fillId="2" borderId="27" xfId="0" applyFont="1" applyFill="1" applyBorder="1" applyAlignment="1" applyProtection="1">
      <alignment horizontal="center" vertical="center"/>
      <protection locked="0"/>
    </xf>
    <xf numFmtId="0" fontId="6" fillId="2" borderId="20" xfId="0" applyFont="1" applyFill="1" applyBorder="1" applyAlignment="1" applyProtection="1">
      <alignment horizontal="center" vertical="center" wrapText="1"/>
      <protection locked="0"/>
    </xf>
    <xf numFmtId="0" fontId="6" fillId="2" borderId="0"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1" fillId="2" borderId="27" xfId="0" applyFont="1" applyFill="1" applyBorder="1" applyAlignment="1" applyProtection="1">
      <alignment horizontal="center" vertical="center"/>
      <protection locked="0"/>
    </xf>
    <xf numFmtId="0" fontId="11" fillId="2" borderId="7" xfId="0" applyFont="1" applyFill="1" applyBorder="1" applyAlignment="1" applyProtection="1">
      <alignment horizontal="center" vertical="center" wrapText="1"/>
      <protection locked="0"/>
    </xf>
    <xf numFmtId="0" fontId="11" fillId="2" borderId="5" xfId="0" applyFont="1" applyFill="1" applyBorder="1" applyAlignment="1" applyProtection="1">
      <alignment horizontal="center" vertical="center" wrapText="1"/>
      <protection locked="0"/>
    </xf>
    <xf numFmtId="0" fontId="11" fillId="2" borderId="27" xfId="0" applyFont="1" applyFill="1" applyBorder="1" applyAlignment="1" applyProtection="1">
      <alignment horizontal="center" vertical="center" wrapText="1"/>
      <protection locked="0"/>
    </xf>
    <xf numFmtId="0" fontId="0" fillId="2" borderId="1" xfId="0" applyFill="1" applyBorder="1" applyAlignment="1" applyProtection="1">
      <alignment horizontal="center" vertical="center" wrapText="1"/>
      <protection locked="0"/>
    </xf>
    <xf numFmtId="0" fontId="0" fillId="2" borderId="3" xfId="0"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protection locked="0"/>
    </xf>
    <xf numFmtId="0" fontId="1" fillId="2" borderId="9" xfId="0" applyFont="1" applyFill="1" applyBorder="1" applyAlignment="1" applyProtection="1">
      <alignment horizontal="center" vertical="center" wrapText="1"/>
      <protection locked="0"/>
    </xf>
    <xf numFmtId="0" fontId="6" fillId="2" borderId="51" xfId="0" applyFont="1" applyFill="1" applyBorder="1" applyAlignment="1" applyProtection="1">
      <alignment horizontal="center" vertical="center" wrapText="1"/>
      <protection locked="0"/>
    </xf>
    <xf numFmtId="0" fontId="6" fillId="2" borderId="12"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vertical="center" wrapText="1"/>
      <protection locked="0"/>
    </xf>
    <xf numFmtId="0" fontId="12" fillId="2" borderId="5" xfId="0" applyFont="1" applyFill="1" applyBorder="1" applyAlignment="1" applyProtection="1">
      <alignment horizontal="center" vertical="center" wrapText="1"/>
      <protection locked="0"/>
    </xf>
    <xf numFmtId="0" fontId="12" fillId="2" borderId="27" xfId="0" applyFont="1" applyFill="1" applyBorder="1" applyAlignment="1" applyProtection="1">
      <alignment horizontal="center" vertical="center" wrapText="1"/>
      <protection locked="0"/>
    </xf>
    <xf numFmtId="0" fontId="4" fillId="2" borderId="15"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12" fillId="2" borderId="7" xfId="0" applyFont="1" applyFill="1" applyBorder="1" applyAlignment="1" applyProtection="1">
      <alignment horizontal="center" vertical="center" wrapText="1"/>
      <protection locked="0"/>
    </xf>
    <xf numFmtId="0" fontId="1" fillId="2" borderId="7" xfId="0" applyFont="1" applyFill="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protection locked="0"/>
    </xf>
    <xf numFmtId="0" fontId="1" fillId="2" borderId="17" xfId="0" applyFont="1" applyFill="1" applyBorder="1" applyAlignment="1" applyProtection="1">
      <alignment horizontal="center" vertical="center" wrapText="1"/>
      <protection locked="0"/>
    </xf>
    <xf numFmtId="0" fontId="1" fillId="2" borderId="26" xfId="0" applyFont="1" applyFill="1" applyBorder="1" applyAlignment="1" applyProtection="1">
      <alignment horizontal="center" vertical="center" wrapText="1"/>
      <protection locked="0"/>
    </xf>
  </cellXfs>
  <cellStyles count="2">
    <cellStyle name="Hipervínculo"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464344</xdr:colOff>
      <xdr:row>0</xdr:row>
      <xdr:rowOff>59531</xdr:rowOff>
    </xdr:from>
    <xdr:to>
      <xdr:col>1</xdr:col>
      <xdr:colOff>392905</xdr:colOff>
      <xdr:row>2</xdr:row>
      <xdr:rowOff>176714</xdr:rowOff>
    </xdr:to>
    <xdr:pic>
      <xdr:nvPicPr>
        <xdr:cNvPr id="1413" name="2 Imagen" descr="LOGOMSPAS.jpg">
          <a:extLst>
            <a:ext uri="{FF2B5EF4-FFF2-40B4-BE49-F238E27FC236}">
              <a16:creationId xmlns:a16="http://schemas.microsoft.com/office/drawing/2014/main" id="{00000000-0008-0000-0000-0000850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4344" y="59531"/>
          <a:ext cx="583405" cy="521996"/>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104775</xdr:colOff>
      <xdr:row>0</xdr:row>
      <xdr:rowOff>38100</xdr:rowOff>
    </xdr:from>
    <xdr:to>
      <xdr:col>0</xdr:col>
      <xdr:colOff>688180</xdr:colOff>
      <xdr:row>2</xdr:row>
      <xdr:rowOff>160046</xdr:rowOff>
    </xdr:to>
    <xdr:pic>
      <xdr:nvPicPr>
        <xdr:cNvPr id="4" name="2 Imagen" descr="LOGOMSPAS.jpg">
          <a:extLst>
            <a:ext uri="{FF2B5EF4-FFF2-40B4-BE49-F238E27FC236}">
              <a16:creationId xmlns:a16="http://schemas.microsoft.com/office/drawing/2014/main" id="{2901DCD6-1000-492D-BB12-CC63475160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4775" y="38100"/>
          <a:ext cx="583405" cy="52199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524"/>
  <sheetViews>
    <sheetView showGridLines="0" tabSelected="1" view="pageBreakPreview" zoomScale="90" zoomScaleNormal="80" zoomScaleSheetLayoutView="90" workbookViewId="0">
      <selection activeCell="H520" sqref="H520:S520"/>
    </sheetView>
  </sheetViews>
  <sheetFormatPr baseColWidth="10" defaultColWidth="9" defaultRowHeight="12.75" x14ac:dyDescent="0.2"/>
  <cols>
    <col min="1" max="1" width="9.625" style="70" customWidth="1"/>
    <col min="2" max="2" width="11" style="63" customWidth="1"/>
    <col min="3" max="3" width="15.75" style="63" customWidth="1"/>
    <col min="4" max="6" width="11.125" style="63" customWidth="1"/>
    <col min="7" max="7" width="11" hidden="1" customWidth="1"/>
    <col min="8" max="8" width="0.5" hidden="1" customWidth="1"/>
    <col min="9" max="9" width="0.75" hidden="1" customWidth="1"/>
    <col min="10" max="10" width="0.125" hidden="1" customWidth="1"/>
    <col min="11" max="12" width="10.875" customWidth="1"/>
    <col min="13" max="13" width="10.875" bestFit="1" customWidth="1"/>
    <col min="14" max="14" width="14.25" bestFit="1" customWidth="1"/>
    <col min="15" max="15" width="11" style="4" bestFit="1" customWidth="1"/>
    <col min="16" max="16" width="14.25" bestFit="1" customWidth="1"/>
    <col min="17" max="17" width="10.5" customWidth="1"/>
    <col min="18" max="19" width="11" bestFit="1" customWidth="1"/>
  </cols>
  <sheetData>
    <row r="1" spans="1:19" ht="15.75" x14ac:dyDescent="0.25">
      <c r="A1" s="199"/>
      <c r="B1" s="79"/>
      <c r="C1" s="332" t="s">
        <v>16</v>
      </c>
      <c r="D1" s="333"/>
      <c r="E1" s="333"/>
      <c r="F1" s="333"/>
      <c r="G1" s="333"/>
      <c r="H1" s="333"/>
      <c r="I1" s="333"/>
      <c r="J1" s="333"/>
      <c r="K1" s="333"/>
      <c r="L1" s="333"/>
      <c r="M1" s="333"/>
      <c r="N1" s="333"/>
      <c r="O1" s="333"/>
      <c r="P1" s="333"/>
      <c r="Q1" s="334"/>
      <c r="R1" s="366" t="s">
        <v>755</v>
      </c>
      <c r="S1" s="367"/>
    </row>
    <row r="2" spans="1:19" ht="15.75" x14ac:dyDescent="0.25">
      <c r="A2" s="80"/>
      <c r="B2" s="81"/>
      <c r="C2" s="335" t="s">
        <v>79</v>
      </c>
      <c r="D2" s="336"/>
      <c r="E2" s="336"/>
      <c r="F2" s="336"/>
      <c r="G2" s="336"/>
      <c r="H2" s="336"/>
      <c r="I2" s="336"/>
      <c r="J2" s="336"/>
      <c r="K2" s="336"/>
      <c r="L2" s="336"/>
      <c r="M2" s="336"/>
      <c r="N2" s="336"/>
      <c r="O2" s="336"/>
      <c r="P2" s="336"/>
      <c r="Q2" s="337"/>
      <c r="R2" s="368" t="s">
        <v>899</v>
      </c>
      <c r="S2" s="369"/>
    </row>
    <row r="3" spans="1:19" ht="16.5" thickBot="1" x14ac:dyDescent="0.3">
      <c r="A3" s="82"/>
      <c r="B3" s="83"/>
      <c r="C3" s="338" t="s">
        <v>17</v>
      </c>
      <c r="D3" s="339"/>
      <c r="E3" s="339"/>
      <c r="F3" s="339"/>
      <c r="G3" s="339"/>
      <c r="H3" s="339"/>
      <c r="I3" s="339"/>
      <c r="J3" s="339"/>
      <c r="K3" s="339"/>
      <c r="L3" s="339"/>
      <c r="M3" s="339"/>
      <c r="N3" s="339"/>
      <c r="O3" s="339"/>
      <c r="P3" s="339"/>
      <c r="Q3" s="340"/>
      <c r="R3" s="435" t="s">
        <v>757</v>
      </c>
      <c r="S3" s="436"/>
    </row>
    <row r="4" spans="1:19" ht="19.5" x14ac:dyDescent="0.2">
      <c r="A4" s="363" t="s">
        <v>732</v>
      </c>
      <c r="B4" s="364"/>
      <c r="C4" s="364"/>
      <c r="D4" s="364"/>
      <c r="E4" s="364"/>
      <c r="F4" s="364"/>
      <c r="G4" s="364"/>
      <c r="H4" s="364"/>
      <c r="I4" s="364"/>
      <c r="J4" s="364"/>
      <c r="K4" s="364"/>
      <c r="L4" s="364"/>
      <c r="M4" s="364"/>
      <c r="N4" s="364"/>
      <c r="O4" s="364"/>
      <c r="P4" s="364"/>
      <c r="Q4" s="364"/>
      <c r="R4" s="364"/>
      <c r="S4" s="365"/>
    </row>
    <row r="5" spans="1:19" ht="15" customHeight="1" x14ac:dyDescent="0.2">
      <c r="A5" s="356" t="s">
        <v>0</v>
      </c>
      <c r="B5" s="357"/>
      <c r="C5" s="491"/>
      <c r="D5" s="491"/>
      <c r="E5" s="491"/>
      <c r="F5" s="492"/>
      <c r="G5" s="84"/>
      <c r="H5" s="354" t="s">
        <v>2</v>
      </c>
      <c r="I5" s="354"/>
      <c r="J5" s="354"/>
      <c r="K5" s="354"/>
      <c r="L5" s="354"/>
      <c r="M5" s="354"/>
      <c r="N5" s="354"/>
      <c r="O5" s="495"/>
      <c r="P5" s="491"/>
      <c r="Q5" s="491"/>
      <c r="R5" s="491"/>
      <c r="S5" s="496"/>
    </row>
    <row r="6" spans="1:19" ht="15" customHeight="1" x14ac:dyDescent="0.2">
      <c r="A6" s="358"/>
      <c r="B6" s="359"/>
      <c r="C6" s="493"/>
      <c r="D6" s="493"/>
      <c r="E6" s="493"/>
      <c r="F6" s="494"/>
      <c r="G6" s="1"/>
      <c r="H6" s="355"/>
      <c r="I6" s="355"/>
      <c r="J6" s="355"/>
      <c r="K6" s="355"/>
      <c r="L6" s="355"/>
      <c r="M6" s="355"/>
      <c r="N6" s="355"/>
      <c r="O6" s="497"/>
      <c r="P6" s="493"/>
      <c r="Q6" s="493"/>
      <c r="R6" s="493"/>
      <c r="S6" s="498"/>
    </row>
    <row r="7" spans="1:19" ht="15" customHeight="1" x14ac:dyDescent="0.2">
      <c r="A7" s="360" t="s">
        <v>14</v>
      </c>
      <c r="B7" s="361"/>
      <c r="C7" s="499"/>
      <c r="D7" s="500"/>
      <c r="E7" s="500"/>
      <c r="F7" s="500"/>
      <c r="G7" s="500"/>
      <c r="H7" s="500"/>
      <c r="I7" s="500"/>
      <c r="J7" s="500"/>
      <c r="K7" s="500"/>
      <c r="L7" s="500"/>
      <c r="M7" s="500"/>
      <c r="N7" s="500"/>
      <c r="O7" s="500"/>
      <c r="P7" s="500"/>
      <c r="Q7" s="500"/>
      <c r="R7" s="500"/>
      <c r="S7" s="501"/>
    </row>
    <row r="8" spans="1:19" ht="15" customHeight="1" x14ac:dyDescent="0.2">
      <c r="A8" s="358"/>
      <c r="B8" s="359"/>
      <c r="C8" s="497"/>
      <c r="D8" s="493"/>
      <c r="E8" s="493"/>
      <c r="F8" s="493"/>
      <c r="G8" s="493"/>
      <c r="H8" s="493"/>
      <c r="I8" s="493"/>
      <c r="J8" s="493"/>
      <c r="K8" s="493"/>
      <c r="L8" s="493"/>
      <c r="M8" s="493"/>
      <c r="N8" s="493"/>
      <c r="O8" s="493"/>
      <c r="P8" s="493"/>
      <c r="Q8" s="493"/>
      <c r="R8" s="493"/>
      <c r="S8" s="498"/>
    </row>
    <row r="9" spans="1:19" ht="15" customHeight="1" x14ac:dyDescent="0.2">
      <c r="A9" s="360" t="s">
        <v>18</v>
      </c>
      <c r="B9" s="361"/>
      <c r="C9" s="505"/>
      <c r="D9" s="506"/>
      <c r="E9" s="506"/>
      <c r="F9" s="507"/>
      <c r="G9" s="18"/>
      <c r="H9" s="42" t="s">
        <v>80</v>
      </c>
      <c r="I9" s="43"/>
      <c r="J9" s="43"/>
      <c r="K9" s="362" t="s">
        <v>83</v>
      </c>
      <c r="L9" s="361"/>
      <c r="M9" s="502"/>
      <c r="N9" s="503"/>
      <c r="O9" s="503"/>
      <c r="P9" s="503"/>
      <c r="Q9" s="503"/>
      <c r="R9" s="503"/>
      <c r="S9" s="504"/>
    </row>
    <row r="10" spans="1:19" ht="15" customHeight="1" x14ac:dyDescent="0.2">
      <c r="A10" s="358"/>
      <c r="B10" s="359"/>
      <c r="C10" s="497"/>
      <c r="D10" s="493"/>
      <c r="E10" s="493"/>
      <c r="F10" s="494"/>
      <c r="G10" s="1"/>
      <c r="H10" s="20"/>
      <c r="I10" s="21"/>
      <c r="J10" s="21"/>
      <c r="K10" s="341"/>
      <c r="L10" s="359"/>
      <c r="M10" s="503"/>
      <c r="N10" s="503"/>
      <c r="O10" s="503"/>
      <c r="P10" s="503"/>
      <c r="Q10" s="503"/>
      <c r="R10" s="503"/>
      <c r="S10" s="504"/>
    </row>
    <row r="11" spans="1:19" ht="15" customHeight="1" x14ac:dyDescent="0.2">
      <c r="A11" s="360" t="s">
        <v>19</v>
      </c>
      <c r="B11" s="344"/>
      <c r="C11" s="499"/>
      <c r="D11" s="500"/>
      <c r="E11" s="500"/>
      <c r="F11" s="508"/>
      <c r="G11" s="1"/>
      <c r="H11" s="16" t="s">
        <v>81</v>
      </c>
      <c r="I11" s="19"/>
      <c r="J11" s="19"/>
      <c r="K11" s="343" t="s">
        <v>84</v>
      </c>
      <c r="L11" s="361"/>
      <c r="M11" s="499"/>
      <c r="N11" s="500"/>
      <c r="O11" s="500"/>
      <c r="P11" s="500"/>
      <c r="Q11" s="500"/>
      <c r="R11" s="500"/>
      <c r="S11" s="501"/>
    </row>
    <row r="12" spans="1:19" ht="15" customHeight="1" x14ac:dyDescent="0.2">
      <c r="A12" s="358"/>
      <c r="B12" s="342"/>
      <c r="C12" s="497"/>
      <c r="D12" s="493"/>
      <c r="E12" s="493"/>
      <c r="F12" s="494"/>
      <c r="G12" s="1"/>
      <c r="H12" s="20"/>
      <c r="I12" s="21"/>
      <c r="J12" s="21"/>
      <c r="K12" s="341"/>
      <c r="L12" s="359"/>
      <c r="M12" s="497"/>
      <c r="N12" s="493"/>
      <c r="O12" s="493"/>
      <c r="P12" s="493"/>
      <c r="Q12" s="493"/>
      <c r="R12" s="493"/>
      <c r="S12" s="498"/>
    </row>
    <row r="13" spans="1:19" ht="15" customHeight="1" x14ac:dyDescent="0.2">
      <c r="A13" s="360" t="s">
        <v>1</v>
      </c>
      <c r="B13" s="344"/>
      <c r="C13" s="344"/>
      <c r="D13" s="344"/>
      <c r="E13" s="344"/>
      <c r="F13" s="344"/>
      <c r="G13" s="17"/>
      <c r="H13" s="17"/>
      <c r="I13" s="17"/>
      <c r="J13" s="17"/>
      <c r="K13" s="499"/>
      <c r="L13" s="500"/>
      <c r="M13" s="500"/>
      <c r="N13" s="500"/>
      <c r="O13" s="500"/>
      <c r="P13" s="500"/>
      <c r="Q13" s="500"/>
      <c r="R13" s="500"/>
      <c r="S13" s="501"/>
    </row>
    <row r="14" spans="1:19" ht="35.25" customHeight="1" x14ac:dyDescent="0.2">
      <c r="A14" s="358"/>
      <c r="B14" s="342"/>
      <c r="C14" s="342"/>
      <c r="D14" s="342"/>
      <c r="E14" s="342"/>
      <c r="F14" s="342"/>
      <c r="G14" s="15"/>
      <c r="H14" s="15"/>
      <c r="I14" s="15"/>
      <c r="J14" s="15"/>
      <c r="K14" s="497"/>
      <c r="L14" s="493"/>
      <c r="M14" s="493"/>
      <c r="N14" s="493"/>
      <c r="O14" s="493"/>
      <c r="P14" s="493"/>
      <c r="Q14" s="493"/>
      <c r="R14" s="493"/>
      <c r="S14" s="498"/>
    </row>
    <row r="15" spans="1:19" ht="15" customHeight="1" x14ac:dyDescent="0.2">
      <c r="A15" s="360" t="s">
        <v>20</v>
      </c>
      <c r="B15" s="344"/>
      <c r="C15" s="344"/>
      <c r="D15" s="361"/>
      <c r="E15" s="499"/>
      <c r="F15" s="500"/>
      <c r="G15" s="500"/>
      <c r="H15" s="500"/>
      <c r="I15" s="500"/>
      <c r="J15" s="500"/>
      <c r="K15" s="500"/>
      <c r="L15" s="500"/>
      <c r="M15" s="500"/>
      <c r="N15" s="500"/>
      <c r="O15" s="500"/>
      <c r="P15" s="500"/>
      <c r="Q15" s="500"/>
      <c r="R15" s="500"/>
      <c r="S15" s="501"/>
    </row>
    <row r="16" spans="1:19" ht="15" customHeight="1" thickBot="1" x14ac:dyDescent="0.25">
      <c r="A16" s="370"/>
      <c r="B16" s="371"/>
      <c r="C16" s="371"/>
      <c r="D16" s="372"/>
      <c r="E16" s="509"/>
      <c r="F16" s="510"/>
      <c r="G16" s="510"/>
      <c r="H16" s="510"/>
      <c r="I16" s="510"/>
      <c r="J16" s="510"/>
      <c r="K16" s="510"/>
      <c r="L16" s="510"/>
      <c r="M16" s="510"/>
      <c r="N16" s="510"/>
      <c r="O16" s="510"/>
      <c r="P16" s="510"/>
      <c r="Q16" s="510"/>
      <c r="R16" s="510"/>
      <c r="S16" s="511"/>
    </row>
    <row r="17" spans="1:19" ht="51" customHeight="1" thickBot="1" x14ac:dyDescent="0.25">
      <c r="A17" s="441" t="s">
        <v>898</v>
      </c>
      <c r="B17" s="442"/>
      <c r="C17" s="442"/>
      <c r="D17" s="442"/>
      <c r="E17" s="442"/>
      <c r="F17" s="442"/>
      <c r="G17" s="442"/>
      <c r="H17" s="442"/>
      <c r="I17" s="442"/>
      <c r="J17" s="442"/>
      <c r="K17" s="442"/>
      <c r="L17" s="442"/>
      <c r="M17" s="442"/>
      <c r="N17" s="442"/>
      <c r="O17" s="442"/>
      <c r="P17" s="442"/>
      <c r="Q17" s="442"/>
      <c r="R17" s="442"/>
      <c r="S17" s="443"/>
    </row>
    <row r="18" spans="1:19" ht="21.75" customHeight="1" x14ac:dyDescent="0.2">
      <c r="A18" s="283" t="s">
        <v>6</v>
      </c>
      <c r="B18" s="350"/>
      <c r="C18" s="350"/>
      <c r="D18" s="350"/>
      <c r="E18" s="350"/>
      <c r="F18" s="350"/>
      <c r="G18" s="202"/>
      <c r="H18" s="259" t="s">
        <v>21</v>
      </c>
      <c r="I18" s="261"/>
      <c r="J18" s="261"/>
      <c r="K18" s="261"/>
      <c r="L18" s="261"/>
      <c r="M18" s="261"/>
      <c r="N18" s="261"/>
      <c r="O18" s="261"/>
      <c r="P18" s="261"/>
      <c r="Q18" s="261"/>
      <c r="R18" s="261"/>
      <c r="S18" s="262"/>
    </row>
    <row r="19" spans="1:19" ht="15" customHeight="1" x14ac:dyDescent="0.2">
      <c r="A19" s="351"/>
      <c r="B19" s="214"/>
      <c r="C19" s="214"/>
      <c r="D19" s="214"/>
      <c r="E19" s="214"/>
      <c r="F19" s="214"/>
      <c r="G19" s="196"/>
      <c r="H19" s="77" t="s">
        <v>22</v>
      </c>
      <c r="I19" s="77" t="s">
        <v>23</v>
      </c>
      <c r="J19" s="27" t="s">
        <v>24</v>
      </c>
      <c r="K19" s="345" t="s">
        <v>22</v>
      </c>
      <c r="L19" s="345" t="s">
        <v>23</v>
      </c>
      <c r="M19" s="247" t="s">
        <v>24</v>
      </c>
      <c r="N19" s="247" t="s">
        <v>25</v>
      </c>
      <c r="O19" s="251" t="s">
        <v>26</v>
      </c>
      <c r="P19" s="252"/>
      <c r="Q19" s="252"/>
      <c r="R19" s="252"/>
      <c r="S19" s="253"/>
    </row>
    <row r="20" spans="1:19" ht="15" customHeight="1" x14ac:dyDescent="0.2">
      <c r="A20" s="352" t="s">
        <v>5</v>
      </c>
      <c r="B20" s="353" t="s">
        <v>27</v>
      </c>
      <c r="C20" s="353"/>
      <c r="D20" s="353"/>
      <c r="E20" s="353"/>
      <c r="F20" s="353"/>
      <c r="G20" s="3"/>
      <c r="H20" s="22"/>
      <c r="I20" s="23"/>
      <c r="J20" s="23"/>
      <c r="K20" s="346"/>
      <c r="L20" s="346"/>
      <c r="M20" s="348"/>
      <c r="N20" s="348"/>
      <c r="O20" s="349"/>
      <c r="P20" s="265"/>
      <c r="Q20" s="265"/>
      <c r="R20" s="265"/>
      <c r="S20" s="266"/>
    </row>
    <row r="21" spans="1:19" ht="15" customHeight="1" thickBot="1" x14ac:dyDescent="0.25">
      <c r="A21" s="352"/>
      <c r="B21" s="353"/>
      <c r="C21" s="353"/>
      <c r="D21" s="353"/>
      <c r="E21" s="353"/>
      <c r="F21" s="353"/>
      <c r="G21" s="3"/>
      <c r="H21" s="24"/>
      <c r="I21" s="25"/>
      <c r="J21" s="25"/>
      <c r="K21" s="346"/>
      <c r="L21" s="346"/>
      <c r="M21" s="348"/>
      <c r="N21" s="348"/>
      <c r="O21" s="349"/>
      <c r="P21" s="265"/>
      <c r="Q21" s="265"/>
      <c r="R21" s="265"/>
      <c r="S21" s="266"/>
    </row>
    <row r="22" spans="1:19" ht="15" customHeight="1" x14ac:dyDescent="0.2">
      <c r="A22" s="269" t="s">
        <v>759</v>
      </c>
      <c r="B22" s="235" t="s">
        <v>3</v>
      </c>
      <c r="C22" s="235"/>
      <c r="D22" s="235"/>
      <c r="E22" s="235"/>
      <c r="F22" s="235"/>
      <c r="G22" s="202"/>
      <c r="H22" s="26" t="e">
        <f>(#REF!+#REF!+#REF!+O31+O32+#REF!+#REF!)-#REF!-#REF!-#REF!-#REF!-#REF!-#REF!-#REF!</f>
        <v>#REF!</v>
      </c>
      <c r="I22" s="23"/>
      <c r="J22" s="23"/>
      <c r="K22" s="346"/>
      <c r="L22" s="346"/>
      <c r="M22" s="348"/>
      <c r="N22" s="348"/>
      <c r="O22" s="349"/>
      <c r="P22" s="265"/>
      <c r="Q22" s="265"/>
      <c r="R22" s="265"/>
      <c r="S22" s="266"/>
    </row>
    <row r="23" spans="1:19" ht="13.5" customHeight="1" x14ac:dyDescent="0.2">
      <c r="A23" s="269"/>
      <c r="B23" s="235"/>
      <c r="C23" s="235"/>
      <c r="D23" s="235"/>
      <c r="E23" s="235"/>
      <c r="F23" s="235"/>
      <c r="G23" s="196"/>
      <c r="H23" s="24"/>
      <c r="I23" s="25"/>
      <c r="J23" s="25"/>
      <c r="K23" s="347"/>
      <c r="L23" s="347"/>
      <c r="M23" s="270"/>
      <c r="N23" s="270"/>
      <c r="O23" s="290"/>
      <c r="P23" s="291"/>
      <c r="Q23" s="291"/>
      <c r="R23" s="291"/>
      <c r="S23" s="292"/>
    </row>
    <row r="24" spans="1:19" ht="33.75" customHeight="1" x14ac:dyDescent="0.2">
      <c r="A24" s="197" t="s">
        <v>29</v>
      </c>
      <c r="B24" s="215" t="s">
        <v>733</v>
      </c>
      <c r="C24" s="216"/>
      <c r="D24" s="216"/>
      <c r="E24" s="216"/>
      <c r="F24" s="217"/>
      <c r="G24" s="172"/>
      <c r="H24" s="311"/>
      <c r="I24" s="317"/>
      <c r="J24" s="317"/>
      <c r="K24" s="512">
        <v>1</v>
      </c>
      <c r="L24" s="512"/>
      <c r="M24" s="512"/>
      <c r="N24" s="160" t="s">
        <v>35</v>
      </c>
      <c r="O24" s="538"/>
      <c r="P24" s="539"/>
      <c r="Q24" s="539"/>
      <c r="R24" s="539"/>
      <c r="S24" s="540"/>
    </row>
    <row r="25" spans="1:19" ht="71.25" customHeight="1" x14ac:dyDescent="0.2">
      <c r="A25" s="197" t="s">
        <v>30</v>
      </c>
      <c r="B25" s="215" t="s">
        <v>862</v>
      </c>
      <c r="C25" s="222"/>
      <c r="D25" s="222"/>
      <c r="E25" s="222"/>
      <c r="F25" s="223"/>
      <c r="G25" s="172"/>
      <c r="H25" s="312"/>
      <c r="I25" s="244"/>
      <c r="J25" s="244"/>
      <c r="K25" s="512">
        <v>1</v>
      </c>
      <c r="L25" s="512"/>
      <c r="M25" s="512"/>
      <c r="N25" s="69" t="s">
        <v>28</v>
      </c>
      <c r="O25" s="541"/>
      <c r="P25" s="542"/>
      <c r="Q25" s="542"/>
      <c r="R25" s="542"/>
      <c r="S25" s="543"/>
    </row>
    <row r="26" spans="1:19" ht="15.75" customHeight="1" x14ac:dyDescent="0.2">
      <c r="A26" s="310" t="s">
        <v>31</v>
      </c>
      <c r="B26" s="254" t="s">
        <v>736</v>
      </c>
      <c r="C26" s="303"/>
      <c r="D26" s="303"/>
      <c r="E26" s="303"/>
      <c r="F26" s="303"/>
      <c r="G26" s="318"/>
      <c r="H26" s="311"/>
      <c r="I26" s="139"/>
      <c r="J26" s="317"/>
      <c r="K26" s="513">
        <v>1</v>
      </c>
      <c r="L26" s="514"/>
      <c r="M26" s="513"/>
      <c r="N26" s="328" t="s">
        <v>35</v>
      </c>
      <c r="O26" s="544"/>
      <c r="P26" s="544"/>
      <c r="Q26" s="544"/>
      <c r="R26" s="544"/>
      <c r="S26" s="545"/>
    </row>
    <row r="27" spans="1:19" ht="35.25" customHeight="1" x14ac:dyDescent="0.2">
      <c r="A27" s="310"/>
      <c r="B27" s="319"/>
      <c r="C27" s="303"/>
      <c r="D27" s="303"/>
      <c r="E27" s="303"/>
      <c r="F27" s="303"/>
      <c r="G27" s="318"/>
      <c r="H27" s="311"/>
      <c r="I27" s="140"/>
      <c r="J27" s="244"/>
      <c r="K27" s="515"/>
      <c r="L27" s="516"/>
      <c r="M27" s="515"/>
      <c r="N27" s="329"/>
      <c r="O27" s="544"/>
      <c r="P27" s="544"/>
      <c r="Q27" s="544"/>
      <c r="R27" s="544"/>
      <c r="S27" s="545"/>
    </row>
    <row r="28" spans="1:19" ht="15" customHeight="1" x14ac:dyDescent="0.2">
      <c r="A28" s="310" t="s">
        <v>32</v>
      </c>
      <c r="B28" s="254" t="s">
        <v>734</v>
      </c>
      <c r="C28" s="303"/>
      <c r="D28" s="303"/>
      <c r="E28" s="303"/>
      <c r="F28" s="303"/>
      <c r="G28" s="318"/>
      <c r="H28" s="311"/>
      <c r="I28" s="139"/>
      <c r="J28" s="317"/>
      <c r="K28" s="513">
        <v>1</v>
      </c>
      <c r="L28" s="513"/>
      <c r="M28" s="514"/>
      <c r="N28" s="326" t="s">
        <v>35</v>
      </c>
      <c r="O28" s="546"/>
      <c r="P28" s="544"/>
      <c r="Q28" s="544"/>
      <c r="R28" s="544"/>
      <c r="S28" s="545"/>
    </row>
    <row r="29" spans="1:19" ht="68.25" customHeight="1" x14ac:dyDescent="0.2">
      <c r="A29" s="310"/>
      <c r="B29" s="319"/>
      <c r="C29" s="303"/>
      <c r="D29" s="303"/>
      <c r="E29" s="303"/>
      <c r="F29" s="303"/>
      <c r="G29" s="318"/>
      <c r="H29" s="311"/>
      <c r="I29" s="140"/>
      <c r="J29" s="244"/>
      <c r="K29" s="515"/>
      <c r="L29" s="515"/>
      <c r="M29" s="516"/>
      <c r="N29" s="326"/>
      <c r="O29" s="544"/>
      <c r="P29" s="544"/>
      <c r="Q29" s="544"/>
      <c r="R29" s="544"/>
      <c r="S29" s="545"/>
    </row>
    <row r="30" spans="1:19" ht="69" customHeight="1" x14ac:dyDescent="0.2">
      <c r="A30" s="197" t="s">
        <v>33</v>
      </c>
      <c r="B30" s="254" t="s">
        <v>737</v>
      </c>
      <c r="C30" s="303"/>
      <c r="D30" s="303"/>
      <c r="E30" s="303"/>
      <c r="F30" s="303"/>
      <c r="G30" s="172"/>
      <c r="H30" s="190"/>
      <c r="I30" s="150"/>
      <c r="J30" s="150"/>
      <c r="K30" s="517">
        <v>1</v>
      </c>
      <c r="L30" s="517"/>
      <c r="M30" s="517"/>
      <c r="N30" s="165" t="s">
        <v>28</v>
      </c>
      <c r="O30" s="546"/>
      <c r="P30" s="544"/>
      <c r="Q30" s="544"/>
      <c r="R30" s="544"/>
      <c r="S30" s="545"/>
    </row>
    <row r="31" spans="1:19" ht="44.25" customHeight="1" x14ac:dyDescent="0.2">
      <c r="A31" s="197" t="s">
        <v>34</v>
      </c>
      <c r="B31" s="217" t="s">
        <v>224</v>
      </c>
      <c r="C31" s="213"/>
      <c r="D31" s="213"/>
      <c r="E31" s="213"/>
      <c r="F31" s="213"/>
      <c r="G31" s="327"/>
      <c r="H31" s="190"/>
      <c r="I31" s="150"/>
      <c r="J31" s="150"/>
      <c r="K31" s="514">
        <v>1</v>
      </c>
      <c r="L31" s="514"/>
      <c r="M31" s="514"/>
      <c r="N31" s="165" t="s">
        <v>28</v>
      </c>
      <c r="O31" s="544"/>
      <c r="P31" s="544"/>
      <c r="Q31" s="544"/>
      <c r="R31" s="544"/>
      <c r="S31" s="545"/>
    </row>
    <row r="32" spans="1:19" ht="57" customHeight="1" x14ac:dyDescent="0.2">
      <c r="A32" s="197" t="s">
        <v>172</v>
      </c>
      <c r="B32" s="254" t="s">
        <v>452</v>
      </c>
      <c r="C32" s="303"/>
      <c r="D32" s="303"/>
      <c r="E32" s="303"/>
      <c r="F32" s="303"/>
      <c r="G32" s="318"/>
      <c r="H32" s="190"/>
      <c r="I32" s="150"/>
      <c r="J32" s="150"/>
      <c r="K32" s="514">
        <v>1</v>
      </c>
      <c r="L32" s="514"/>
      <c r="M32" s="514"/>
      <c r="N32" s="165" t="s">
        <v>28</v>
      </c>
      <c r="O32" s="541"/>
      <c r="P32" s="542"/>
      <c r="Q32" s="542"/>
      <c r="R32" s="542"/>
      <c r="S32" s="543"/>
    </row>
    <row r="33" spans="1:19" ht="51" customHeight="1" x14ac:dyDescent="0.2">
      <c r="A33" s="310" t="s">
        <v>173</v>
      </c>
      <c r="B33" s="400" t="s">
        <v>863</v>
      </c>
      <c r="C33" s="273"/>
      <c r="D33" s="273"/>
      <c r="E33" s="273"/>
      <c r="F33" s="273"/>
      <c r="G33" s="273"/>
      <c r="H33" s="311"/>
      <c r="I33" s="139"/>
      <c r="J33" s="317"/>
      <c r="K33" s="513">
        <v>1</v>
      </c>
      <c r="L33" s="514"/>
      <c r="M33" s="513"/>
      <c r="N33" s="326" t="s">
        <v>35</v>
      </c>
      <c r="O33" s="547"/>
      <c r="P33" s="548"/>
      <c r="Q33" s="548"/>
      <c r="R33" s="548"/>
      <c r="S33" s="549"/>
    </row>
    <row r="34" spans="1:19" ht="30" customHeight="1" x14ac:dyDescent="0.2">
      <c r="A34" s="310"/>
      <c r="B34" s="421"/>
      <c r="C34" s="421"/>
      <c r="D34" s="421"/>
      <c r="E34" s="421"/>
      <c r="F34" s="421"/>
      <c r="G34" s="421"/>
      <c r="H34" s="311"/>
      <c r="I34" s="140"/>
      <c r="J34" s="244"/>
      <c r="K34" s="515"/>
      <c r="L34" s="516"/>
      <c r="M34" s="515"/>
      <c r="N34" s="326"/>
      <c r="O34" s="550"/>
      <c r="P34" s="551"/>
      <c r="Q34" s="551"/>
      <c r="R34" s="551"/>
      <c r="S34" s="552"/>
    </row>
    <row r="35" spans="1:19" ht="55.5" customHeight="1" x14ac:dyDescent="0.2">
      <c r="A35" s="197" t="s">
        <v>174</v>
      </c>
      <c r="B35" s="215" t="s">
        <v>864</v>
      </c>
      <c r="C35" s="222"/>
      <c r="D35" s="222"/>
      <c r="E35" s="222"/>
      <c r="F35" s="222"/>
      <c r="G35" s="174"/>
      <c r="H35" s="190"/>
      <c r="I35" s="150"/>
      <c r="J35" s="150"/>
      <c r="K35" s="516">
        <v>1</v>
      </c>
      <c r="L35" s="516"/>
      <c r="M35" s="516"/>
      <c r="N35" s="165" t="s">
        <v>28</v>
      </c>
      <c r="O35" s="553"/>
      <c r="P35" s="521"/>
      <c r="Q35" s="521"/>
      <c r="R35" s="521"/>
      <c r="S35" s="554"/>
    </row>
    <row r="36" spans="1:19" ht="35.25" customHeight="1" x14ac:dyDescent="0.2">
      <c r="A36" s="197" t="s">
        <v>175</v>
      </c>
      <c r="B36" s="323" t="s">
        <v>105</v>
      </c>
      <c r="C36" s="324"/>
      <c r="D36" s="324"/>
      <c r="E36" s="324"/>
      <c r="F36" s="324"/>
      <c r="G36" s="325"/>
      <c r="H36" s="190"/>
      <c r="I36" s="150"/>
      <c r="J36" s="150"/>
      <c r="K36" s="512">
        <v>1</v>
      </c>
      <c r="L36" s="512"/>
      <c r="M36" s="512"/>
      <c r="N36" s="160" t="s">
        <v>35</v>
      </c>
      <c r="O36" s="541"/>
      <c r="P36" s="542"/>
      <c r="Q36" s="542"/>
      <c r="R36" s="542"/>
      <c r="S36" s="543"/>
    </row>
    <row r="37" spans="1:19" ht="72" customHeight="1" x14ac:dyDescent="0.2">
      <c r="A37" s="197" t="s">
        <v>176</v>
      </c>
      <c r="B37" s="215" t="s">
        <v>872</v>
      </c>
      <c r="C37" s="216"/>
      <c r="D37" s="216"/>
      <c r="E37" s="216"/>
      <c r="F37" s="216"/>
      <c r="G37" s="58"/>
      <c r="H37" s="190"/>
      <c r="I37" s="150"/>
      <c r="J37" s="150"/>
      <c r="K37" s="512">
        <v>1</v>
      </c>
      <c r="L37" s="512"/>
      <c r="M37" s="512"/>
      <c r="N37" s="160" t="s">
        <v>35</v>
      </c>
      <c r="O37" s="531"/>
      <c r="P37" s="527"/>
      <c r="Q37" s="527"/>
      <c r="R37" s="527"/>
      <c r="S37" s="555"/>
    </row>
    <row r="38" spans="1:19" ht="49.5" customHeight="1" x14ac:dyDescent="0.2">
      <c r="A38" s="197" t="s">
        <v>234</v>
      </c>
      <c r="B38" s="215" t="s">
        <v>738</v>
      </c>
      <c r="C38" s="222"/>
      <c r="D38" s="222"/>
      <c r="E38" s="222"/>
      <c r="F38" s="223"/>
      <c r="G38" s="174"/>
      <c r="H38" s="190"/>
      <c r="I38" s="150"/>
      <c r="J38" s="150"/>
      <c r="K38" s="512">
        <v>1</v>
      </c>
      <c r="L38" s="512"/>
      <c r="M38" s="512"/>
      <c r="N38" s="160" t="s">
        <v>35</v>
      </c>
      <c r="O38" s="541"/>
      <c r="P38" s="542"/>
      <c r="Q38" s="542"/>
      <c r="R38" s="542"/>
      <c r="S38" s="543"/>
    </row>
    <row r="39" spans="1:19" ht="31.5" customHeight="1" x14ac:dyDescent="0.2">
      <c r="A39" s="197" t="s">
        <v>235</v>
      </c>
      <c r="B39" s="215" t="s">
        <v>458</v>
      </c>
      <c r="C39" s="222"/>
      <c r="D39" s="222"/>
      <c r="E39" s="222"/>
      <c r="F39" s="223"/>
      <c r="G39" s="174"/>
      <c r="H39" s="190"/>
      <c r="I39" s="150"/>
      <c r="J39" s="150"/>
      <c r="K39" s="512">
        <v>1</v>
      </c>
      <c r="L39" s="512"/>
      <c r="M39" s="512"/>
      <c r="N39" s="160" t="s">
        <v>35</v>
      </c>
      <c r="O39" s="541"/>
      <c r="P39" s="542"/>
      <c r="Q39" s="542"/>
      <c r="R39" s="542"/>
      <c r="S39" s="543"/>
    </row>
    <row r="40" spans="1:19" s="2" customFormat="1" ht="22.5" customHeight="1" x14ac:dyDescent="0.2">
      <c r="A40" s="197" t="s">
        <v>760</v>
      </c>
      <c r="B40" s="320" t="s">
        <v>4</v>
      </c>
      <c r="C40" s="321"/>
      <c r="D40" s="321"/>
      <c r="E40" s="321"/>
      <c r="F40" s="322"/>
      <c r="G40" s="201"/>
      <c r="H40" s="129"/>
      <c r="I40" s="130"/>
      <c r="J40" s="130"/>
      <c r="K40" s="518"/>
      <c r="L40" s="518"/>
      <c r="M40" s="518"/>
      <c r="N40" s="134"/>
      <c r="O40" s="518"/>
      <c r="P40" s="518"/>
      <c r="Q40" s="518"/>
      <c r="R40" s="518"/>
      <c r="S40" s="556"/>
    </row>
    <row r="41" spans="1:19" ht="13.5" customHeight="1" x14ac:dyDescent="0.2">
      <c r="A41" s="269" t="s">
        <v>36</v>
      </c>
      <c r="B41" s="254" t="s">
        <v>457</v>
      </c>
      <c r="C41" s="303"/>
      <c r="D41" s="303"/>
      <c r="E41" s="303"/>
      <c r="F41" s="303"/>
      <c r="G41" s="318"/>
      <c r="H41" s="311"/>
      <c r="I41" s="317"/>
      <c r="J41" s="317"/>
      <c r="K41" s="513">
        <v>1</v>
      </c>
      <c r="L41" s="513"/>
      <c r="M41" s="514"/>
      <c r="N41" s="411" t="s">
        <v>28</v>
      </c>
      <c r="O41" s="546"/>
      <c r="P41" s="544"/>
      <c r="Q41" s="544"/>
      <c r="R41" s="544"/>
      <c r="S41" s="545"/>
    </row>
    <row r="42" spans="1:19" ht="19.5" customHeight="1" x14ac:dyDescent="0.2">
      <c r="A42" s="269"/>
      <c r="B42" s="319"/>
      <c r="C42" s="303"/>
      <c r="D42" s="303"/>
      <c r="E42" s="303"/>
      <c r="F42" s="303"/>
      <c r="G42" s="318"/>
      <c r="H42" s="312"/>
      <c r="I42" s="244"/>
      <c r="J42" s="244"/>
      <c r="K42" s="515"/>
      <c r="L42" s="515"/>
      <c r="M42" s="516"/>
      <c r="N42" s="411"/>
      <c r="O42" s="544"/>
      <c r="P42" s="544"/>
      <c r="Q42" s="544"/>
      <c r="R42" s="544"/>
      <c r="S42" s="545"/>
    </row>
    <row r="43" spans="1:19" ht="28.5" customHeight="1" x14ac:dyDescent="0.2">
      <c r="A43" s="187" t="s">
        <v>37</v>
      </c>
      <c r="B43" s="254" t="s">
        <v>456</v>
      </c>
      <c r="C43" s="303"/>
      <c r="D43" s="303"/>
      <c r="E43" s="303"/>
      <c r="F43" s="303"/>
      <c r="G43" s="318"/>
      <c r="H43" s="143"/>
      <c r="I43" s="139"/>
      <c r="J43" s="139"/>
      <c r="K43" s="514">
        <v>1</v>
      </c>
      <c r="L43" s="514"/>
      <c r="M43" s="514"/>
      <c r="N43" s="176" t="s">
        <v>28</v>
      </c>
      <c r="O43" s="544"/>
      <c r="P43" s="544"/>
      <c r="Q43" s="544"/>
      <c r="R43" s="544"/>
      <c r="S43" s="545"/>
    </row>
    <row r="44" spans="1:19" ht="55.5" customHeight="1" x14ac:dyDescent="0.2">
      <c r="A44" s="189" t="s">
        <v>38</v>
      </c>
      <c r="B44" s="254" t="s">
        <v>886</v>
      </c>
      <c r="C44" s="303"/>
      <c r="D44" s="303"/>
      <c r="E44" s="303"/>
      <c r="F44" s="303"/>
      <c r="G44" s="318"/>
      <c r="H44" s="190"/>
      <c r="I44" s="139"/>
      <c r="J44" s="139"/>
      <c r="K44" s="514">
        <v>1</v>
      </c>
      <c r="L44" s="514"/>
      <c r="M44" s="514"/>
      <c r="N44" s="176" t="s">
        <v>28</v>
      </c>
      <c r="O44" s="544"/>
      <c r="P44" s="544"/>
      <c r="Q44" s="544"/>
      <c r="R44" s="544"/>
      <c r="S44" s="545"/>
    </row>
    <row r="45" spans="1:19" ht="16.5" customHeight="1" x14ac:dyDescent="0.2">
      <c r="A45" s="269" t="s">
        <v>39</v>
      </c>
      <c r="B45" s="254" t="s">
        <v>454</v>
      </c>
      <c r="C45" s="303"/>
      <c r="D45" s="303"/>
      <c r="E45" s="303"/>
      <c r="F45" s="303"/>
      <c r="G45" s="318"/>
      <c r="H45" s="311"/>
      <c r="I45" s="317"/>
      <c r="J45" s="317"/>
      <c r="K45" s="513">
        <v>1</v>
      </c>
      <c r="L45" s="513"/>
      <c r="M45" s="513"/>
      <c r="N45" s="315" t="s">
        <v>28</v>
      </c>
      <c r="O45" s="544"/>
      <c r="P45" s="544"/>
      <c r="Q45" s="544"/>
      <c r="R45" s="544"/>
      <c r="S45" s="545"/>
    </row>
    <row r="46" spans="1:19" ht="15.75" customHeight="1" x14ac:dyDescent="0.2">
      <c r="A46" s="269"/>
      <c r="B46" s="319"/>
      <c r="C46" s="303"/>
      <c r="D46" s="303"/>
      <c r="E46" s="303"/>
      <c r="F46" s="303"/>
      <c r="G46" s="318"/>
      <c r="H46" s="312"/>
      <c r="I46" s="244"/>
      <c r="J46" s="244"/>
      <c r="K46" s="515"/>
      <c r="L46" s="515"/>
      <c r="M46" s="515"/>
      <c r="N46" s="316"/>
      <c r="O46" s="544"/>
      <c r="P46" s="544"/>
      <c r="Q46" s="544"/>
      <c r="R46" s="544"/>
      <c r="S46" s="545"/>
    </row>
    <row r="47" spans="1:19" ht="21" customHeight="1" x14ac:dyDescent="0.2">
      <c r="A47" s="189" t="s">
        <v>86</v>
      </c>
      <c r="B47" s="254" t="s">
        <v>455</v>
      </c>
      <c r="C47" s="303"/>
      <c r="D47" s="303"/>
      <c r="E47" s="303"/>
      <c r="F47" s="303"/>
      <c r="G47" s="318"/>
      <c r="H47" s="190"/>
      <c r="I47" s="139"/>
      <c r="J47" s="139"/>
      <c r="K47" s="514">
        <v>1</v>
      </c>
      <c r="L47" s="514"/>
      <c r="M47" s="514"/>
      <c r="N47" s="165" t="s">
        <v>28</v>
      </c>
      <c r="O47" s="544"/>
      <c r="P47" s="544"/>
      <c r="Q47" s="544"/>
      <c r="R47" s="544"/>
      <c r="S47" s="545"/>
    </row>
    <row r="48" spans="1:19" ht="24" customHeight="1" x14ac:dyDescent="0.2">
      <c r="A48" s="190"/>
      <c r="B48" s="238" t="s">
        <v>112</v>
      </c>
      <c r="C48" s="241"/>
      <c r="D48" s="241"/>
      <c r="E48" s="241"/>
      <c r="F48" s="241"/>
      <c r="G48" s="196"/>
      <c r="H48" s="192"/>
      <c r="I48" s="193"/>
      <c r="J48" s="193"/>
      <c r="K48" s="519"/>
      <c r="L48" s="519"/>
      <c r="M48" s="519"/>
      <c r="N48" s="196"/>
      <c r="O48" s="519"/>
      <c r="P48" s="519"/>
      <c r="Q48" s="519"/>
      <c r="R48" s="519"/>
      <c r="S48" s="557"/>
    </row>
    <row r="49" spans="1:19" ht="12.75" customHeight="1" x14ac:dyDescent="0.2">
      <c r="A49" s="269" t="s">
        <v>761</v>
      </c>
      <c r="B49" s="313" t="s">
        <v>113</v>
      </c>
      <c r="C49" s="314"/>
      <c r="D49" s="314"/>
      <c r="E49" s="314"/>
      <c r="F49" s="314"/>
      <c r="G49" s="28"/>
      <c r="H49" s="78"/>
      <c r="I49" s="151"/>
      <c r="J49" s="151"/>
      <c r="K49" s="520"/>
      <c r="L49" s="520"/>
      <c r="M49" s="520"/>
      <c r="N49" s="156"/>
      <c r="O49" s="520"/>
      <c r="P49" s="520"/>
      <c r="Q49" s="520"/>
      <c r="R49" s="520"/>
      <c r="S49" s="558"/>
    </row>
    <row r="50" spans="1:19" ht="11.25" customHeight="1" x14ac:dyDescent="0.2">
      <c r="A50" s="269"/>
      <c r="B50" s="232"/>
      <c r="C50" s="235"/>
      <c r="D50" s="235"/>
      <c r="E50" s="235"/>
      <c r="F50" s="235"/>
      <c r="G50" s="155"/>
      <c r="H50" s="185"/>
      <c r="I50" s="186"/>
      <c r="J50" s="186"/>
      <c r="K50" s="521"/>
      <c r="L50" s="521"/>
      <c r="M50" s="521"/>
      <c r="N50" s="166"/>
      <c r="O50" s="521"/>
      <c r="P50" s="521"/>
      <c r="Q50" s="521"/>
      <c r="R50" s="521"/>
      <c r="S50" s="554"/>
    </row>
    <row r="51" spans="1:19" ht="30" customHeight="1" x14ac:dyDescent="0.2">
      <c r="A51" s="187" t="s">
        <v>459</v>
      </c>
      <c r="B51" s="330" t="s">
        <v>453</v>
      </c>
      <c r="C51" s="331"/>
      <c r="D51" s="331"/>
      <c r="E51" s="331"/>
      <c r="F51" s="331"/>
      <c r="G51" s="155"/>
      <c r="H51" s="72"/>
      <c r="I51" s="139"/>
      <c r="J51" s="139"/>
      <c r="K51" s="522">
        <v>1</v>
      </c>
      <c r="L51" s="522"/>
      <c r="M51" s="522"/>
      <c r="N51" s="165" t="s">
        <v>28</v>
      </c>
      <c r="O51" s="544"/>
      <c r="P51" s="544"/>
      <c r="Q51" s="544"/>
      <c r="R51" s="544"/>
      <c r="S51" s="545"/>
    </row>
    <row r="52" spans="1:19" ht="26.25" customHeight="1" x14ac:dyDescent="0.2">
      <c r="A52" s="187" t="s">
        <v>177</v>
      </c>
      <c r="B52" s="330" t="s">
        <v>230</v>
      </c>
      <c r="C52" s="331"/>
      <c r="D52" s="331"/>
      <c r="E52" s="331"/>
      <c r="F52" s="331"/>
      <c r="G52" s="155"/>
      <c r="H52" s="72"/>
      <c r="I52" s="139"/>
      <c r="J52" s="139"/>
      <c r="K52" s="522">
        <v>1</v>
      </c>
      <c r="L52" s="522"/>
      <c r="M52" s="522"/>
      <c r="N52" s="165" t="s">
        <v>28</v>
      </c>
      <c r="O52" s="544"/>
      <c r="P52" s="544"/>
      <c r="Q52" s="544"/>
      <c r="R52" s="544"/>
      <c r="S52" s="545"/>
    </row>
    <row r="53" spans="1:19" ht="42.75" customHeight="1" x14ac:dyDescent="0.2">
      <c r="A53" s="187" t="s">
        <v>178</v>
      </c>
      <c r="B53" s="330" t="s">
        <v>225</v>
      </c>
      <c r="C53" s="331"/>
      <c r="D53" s="331"/>
      <c r="E53" s="331"/>
      <c r="F53" s="331"/>
      <c r="G53" s="47"/>
      <c r="H53" s="143"/>
      <c r="I53" s="139"/>
      <c r="J53" s="139"/>
      <c r="K53" s="522">
        <v>1</v>
      </c>
      <c r="L53" s="522"/>
      <c r="M53" s="522"/>
      <c r="N53" s="165" t="s">
        <v>28</v>
      </c>
      <c r="O53" s="544"/>
      <c r="P53" s="544"/>
      <c r="Q53" s="544"/>
      <c r="R53" s="544"/>
      <c r="S53" s="545"/>
    </row>
    <row r="54" spans="1:19" ht="54.75" customHeight="1" x14ac:dyDescent="0.2">
      <c r="A54" s="187" t="s">
        <v>179</v>
      </c>
      <c r="B54" s="330" t="s">
        <v>887</v>
      </c>
      <c r="C54" s="331"/>
      <c r="D54" s="331"/>
      <c r="E54" s="331"/>
      <c r="F54" s="331"/>
      <c r="G54" s="47"/>
      <c r="H54" s="143"/>
      <c r="I54" s="139"/>
      <c r="J54" s="139"/>
      <c r="K54" s="522">
        <v>1</v>
      </c>
      <c r="L54" s="522"/>
      <c r="M54" s="522"/>
      <c r="N54" s="165" t="s">
        <v>28</v>
      </c>
      <c r="O54" s="544"/>
      <c r="P54" s="544"/>
      <c r="Q54" s="544"/>
      <c r="R54" s="544"/>
      <c r="S54" s="545"/>
    </row>
    <row r="55" spans="1:19" ht="54.75" customHeight="1" x14ac:dyDescent="0.2">
      <c r="A55" s="187" t="s">
        <v>180</v>
      </c>
      <c r="B55" s="245" t="s">
        <v>226</v>
      </c>
      <c r="C55" s="246"/>
      <c r="D55" s="246"/>
      <c r="E55" s="246"/>
      <c r="F55" s="254"/>
      <c r="G55" s="47"/>
      <c r="H55" s="143"/>
      <c r="I55" s="139"/>
      <c r="J55" s="139"/>
      <c r="K55" s="522">
        <v>1</v>
      </c>
      <c r="L55" s="522"/>
      <c r="M55" s="522"/>
      <c r="N55" s="165" t="s">
        <v>28</v>
      </c>
      <c r="O55" s="544"/>
      <c r="P55" s="544"/>
      <c r="Q55" s="544"/>
      <c r="R55" s="544"/>
      <c r="S55" s="545"/>
    </row>
    <row r="56" spans="1:19" ht="30.75" customHeight="1" x14ac:dyDescent="0.2">
      <c r="A56" s="187" t="s">
        <v>181</v>
      </c>
      <c r="B56" s="245" t="s">
        <v>465</v>
      </c>
      <c r="C56" s="246"/>
      <c r="D56" s="246"/>
      <c r="E56" s="246"/>
      <c r="F56" s="254"/>
      <c r="G56" s="47"/>
      <c r="H56" s="190"/>
      <c r="I56" s="150"/>
      <c r="J56" s="150"/>
      <c r="K56" s="522">
        <v>1</v>
      </c>
      <c r="L56" s="522"/>
      <c r="M56" s="522"/>
      <c r="N56" s="165" t="s">
        <v>28</v>
      </c>
      <c r="O56" s="544"/>
      <c r="P56" s="544"/>
      <c r="Q56" s="544"/>
      <c r="R56" s="544"/>
      <c r="S56" s="545"/>
    </row>
    <row r="57" spans="1:19" ht="56.25" customHeight="1" x14ac:dyDescent="0.2">
      <c r="A57" s="187" t="s">
        <v>182</v>
      </c>
      <c r="B57" s="245" t="s">
        <v>466</v>
      </c>
      <c r="C57" s="246"/>
      <c r="D57" s="246"/>
      <c r="E57" s="246"/>
      <c r="F57" s="254"/>
      <c r="G57" s="47"/>
      <c r="H57" s="190"/>
      <c r="I57" s="150"/>
      <c r="J57" s="150"/>
      <c r="K57" s="522">
        <v>1</v>
      </c>
      <c r="L57" s="522"/>
      <c r="M57" s="522"/>
      <c r="N57" s="165" t="s">
        <v>28</v>
      </c>
      <c r="O57" s="544"/>
      <c r="P57" s="544"/>
      <c r="Q57" s="544"/>
      <c r="R57" s="544"/>
      <c r="S57" s="545"/>
    </row>
    <row r="58" spans="1:19" ht="41.25" customHeight="1" x14ac:dyDescent="0.2">
      <c r="A58" s="187" t="s">
        <v>183</v>
      </c>
      <c r="B58" s="245" t="s">
        <v>888</v>
      </c>
      <c r="C58" s="307"/>
      <c r="D58" s="307"/>
      <c r="E58" s="307"/>
      <c r="F58" s="307"/>
      <c r="G58" s="47"/>
      <c r="H58" s="190"/>
      <c r="I58" s="150"/>
      <c r="J58" s="150"/>
      <c r="K58" s="522">
        <v>1</v>
      </c>
      <c r="L58" s="522"/>
      <c r="M58" s="522"/>
      <c r="N58" s="165" t="s">
        <v>28</v>
      </c>
      <c r="O58" s="546"/>
      <c r="P58" s="544"/>
      <c r="Q58" s="544"/>
      <c r="R58" s="544"/>
      <c r="S58" s="545"/>
    </row>
    <row r="59" spans="1:19" ht="54.75" customHeight="1" x14ac:dyDescent="0.2">
      <c r="A59" s="187" t="s">
        <v>184</v>
      </c>
      <c r="B59" s="245" t="s">
        <v>227</v>
      </c>
      <c r="C59" s="307"/>
      <c r="D59" s="307"/>
      <c r="E59" s="307"/>
      <c r="F59" s="307"/>
      <c r="G59" s="47"/>
      <c r="H59" s="190"/>
      <c r="I59" s="150"/>
      <c r="J59" s="150"/>
      <c r="K59" s="522">
        <v>1</v>
      </c>
      <c r="L59" s="522"/>
      <c r="M59" s="522"/>
      <c r="N59" s="165" t="s">
        <v>28</v>
      </c>
      <c r="O59" s="544"/>
      <c r="P59" s="544"/>
      <c r="Q59" s="544"/>
      <c r="R59" s="544"/>
      <c r="S59" s="545"/>
    </row>
    <row r="60" spans="1:19" ht="28.5" customHeight="1" x14ac:dyDescent="0.2">
      <c r="A60" s="187" t="s">
        <v>185</v>
      </c>
      <c r="B60" s="245" t="s">
        <v>467</v>
      </c>
      <c r="C60" s="307"/>
      <c r="D60" s="307"/>
      <c r="E60" s="307"/>
      <c r="F60" s="307"/>
      <c r="G60" s="47"/>
      <c r="H60" s="190"/>
      <c r="I60" s="150"/>
      <c r="J60" s="150"/>
      <c r="K60" s="522">
        <v>1</v>
      </c>
      <c r="L60" s="522"/>
      <c r="M60" s="522"/>
      <c r="N60" s="165" t="s">
        <v>28</v>
      </c>
      <c r="O60" s="544"/>
      <c r="P60" s="544"/>
      <c r="Q60" s="544"/>
      <c r="R60" s="544"/>
      <c r="S60" s="545"/>
    </row>
    <row r="61" spans="1:19" ht="68.25" customHeight="1" x14ac:dyDescent="0.2">
      <c r="A61" s="187" t="s">
        <v>67</v>
      </c>
      <c r="B61" s="245" t="s">
        <v>875</v>
      </c>
      <c r="C61" s="307"/>
      <c r="D61" s="307"/>
      <c r="E61" s="307"/>
      <c r="F61" s="307"/>
      <c r="G61" s="47"/>
      <c r="H61" s="190"/>
      <c r="I61" s="150"/>
      <c r="J61" s="150"/>
      <c r="K61" s="522">
        <v>1</v>
      </c>
      <c r="L61" s="522"/>
      <c r="M61" s="522"/>
      <c r="N61" s="165" t="s">
        <v>28</v>
      </c>
      <c r="O61" s="544"/>
      <c r="P61" s="544"/>
      <c r="Q61" s="544"/>
      <c r="R61" s="544"/>
      <c r="S61" s="545"/>
    </row>
    <row r="62" spans="1:19" ht="46.5" customHeight="1" x14ac:dyDescent="0.2">
      <c r="A62" s="187" t="s">
        <v>186</v>
      </c>
      <c r="B62" s="245" t="s">
        <v>229</v>
      </c>
      <c r="C62" s="307"/>
      <c r="D62" s="307"/>
      <c r="E62" s="307"/>
      <c r="F62" s="307"/>
      <c r="G62" s="47"/>
      <c r="H62" s="190"/>
      <c r="I62" s="150"/>
      <c r="J62" s="150"/>
      <c r="K62" s="522">
        <v>1</v>
      </c>
      <c r="L62" s="522"/>
      <c r="M62" s="522"/>
      <c r="N62" s="165" t="s">
        <v>28</v>
      </c>
      <c r="O62" s="544"/>
      <c r="P62" s="544"/>
      <c r="Q62" s="544"/>
      <c r="R62" s="544"/>
      <c r="S62" s="545"/>
    </row>
    <row r="63" spans="1:19" ht="46.5" customHeight="1" x14ac:dyDescent="0.2">
      <c r="A63" s="187" t="s">
        <v>187</v>
      </c>
      <c r="B63" s="245" t="s">
        <v>232</v>
      </c>
      <c r="C63" s="307"/>
      <c r="D63" s="307"/>
      <c r="E63" s="307"/>
      <c r="F63" s="307"/>
      <c r="G63" s="47"/>
      <c r="H63" s="190"/>
      <c r="I63" s="150"/>
      <c r="J63" s="150"/>
      <c r="K63" s="522">
        <v>1</v>
      </c>
      <c r="L63" s="522"/>
      <c r="M63" s="522"/>
      <c r="N63" s="165" t="s">
        <v>28</v>
      </c>
      <c r="O63" s="544"/>
      <c r="P63" s="544"/>
      <c r="Q63" s="544"/>
      <c r="R63" s="544"/>
      <c r="S63" s="545"/>
    </row>
    <row r="64" spans="1:19" ht="49.5" customHeight="1" x14ac:dyDescent="0.2">
      <c r="A64" s="187" t="s">
        <v>188</v>
      </c>
      <c r="B64" s="245" t="s">
        <v>111</v>
      </c>
      <c r="C64" s="307"/>
      <c r="D64" s="307"/>
      <c r="E64" s="307"/>
      <c r="F64" s="307"/>
      <c r="G64" s="47"/>
      <c r="H64" s="190"/>
      <c r="I64" s="150"/>
      <c r="J64" s="150"/>
      <c r="K64" s="522">
        <v>1</v>
      </c>
      <c r="L64" s="522"/>
      <c r="M64" s="522"/>
      <c r="N64" s="165" t="s">
        <v>28</v>
      </c>
      <c r="O64" s="544"/>
      <c r="P64" s="544"/>
      <c r="Q64" s="544"/>
      <c r="R64" s="544"/>
      <c r="S64" s="545"/>
    </row>
    <row r="65" spans="1:19" ht="31.5" customHeight="1" x14ac:dyDescent="0.2">
      <c r="A65" s="187" t="s">
        <v>460</v>
      </c>
      <c r="B65" s="245" t="s">
        <v>228</v>
      </c>
      <c r="C65" s="307"/>
      <c r="D65" s="307"/>
      <c r="E65" s="307"/>
      <c r="F65" s="307"/>
      <c r="G65" s="377"/>
      <c r="H65" s="190"/>
      <c r="I65" s="150"/>
      <c r="J65" s="150"/>
      <c r="K65" s="522">
        <v>1</v>
      </c>
      <c r="L65" s="522"/>
      <c r="M65" s="522"/>
      <c r="N65" s="165" t="s">
        <v>28</v>
      </c>
      <c r="O65" s="544"/>
      <c r="P65" s="544"/>
      <c r="Q65" s="544"/>
      <c r="R65" s="544"/>
      <c r="S65" s="545"/>
    </row>
    <row r="66" spans="1:19" ht="31.5" customHeight="1" x14ac:dyDescent="0.2">
      <c r="A66" s="187" t="s">
        <v>461</v>
      </c>
      <c r="B66" s="212" t="s">
        <v>77</v>
      </c>
      <c r="C66" s="212"/>
      <c r="D66" s="212"/>
      <c r="E66" s="212"/>
      <c r="F66" s="212"/>
      <c r="G66" s="149"/>
      <c r="H66" s="72"/>
      <c r="I66" s="139"/>
      <c r="J66" s="139"/>
      <c r="K66" s="522">
        <v>1</v>
      </c>
      <c r="L66" s="522"/>
      <c r="M66" s="522"/>
      <c r="N66" s="206" t="s">
        <v>40</v>
      </c>
      <c r="O66" s="546"/>
      <c r="P66" s="544"/>
      <c r="Q66" s="544"/>
      <c r="R66" s="544"/>
      <c r="S66" s="545"/>
    </row>
    <row r="67" spans="1:19" ht="31.5" customHeight="1" x14ac:dyDescent="0.2">
      <c r="A67" s="187" t="s">
        <v>189</v>
      </c>
      <c r="B67" s="215" t="s">
        <v>78</v>
      </c>
      <c r="C67" s="216"/>
      <c r="D67" s="216"/>
      <c r="E67" s="216"/>
      <c r="F67" s="217"/>
      <c r="G67" s="149"/>
      <c r="H67" s="72"/>
      <c r="I67" s="139"/>
      <c r="J67" s="139"/>
      <c r="K67" s="522">
        <v>1</v>
      </c>
      <c r="L67" s="522"/>
      <c r="M67" s="522"/>
      <c r="N67" s="176" t="s">
        <v>28</v>
      </c>
      <c r="O67" s="546"/>
      <c r="P67" s="544"/>
      <c r="Q67" s="544"/>
      <c r="R67" s="544"/>
      <c r="S67" s="545"/>
    </row>
    <row r="68" spans="1:19" ht="31.5" customHeight="1" x14ac:dyDescent="0.2">
      <c r="A68" s="187" t="s">
        <v>462</v>
      </c>
      <c r="B68" s="212" t="s">
        <v>876</v>
      </c>
      <c r="C68" s="213"/>
      <c r="D68" s="213"/>
      <c r="E68" s="213"/>
      <c r="F68" s="213"/>
      <c r="G68" s="149"/>
      <c r="H68" s="72"/>
      <c r="I68" s="139"/>
      <c r="J68" s="139"/>
      <c r="K68" s="522">
        <v>1</v>
      </c>
      <c r="L68" s="522"/>
      <c r="M68" s="522"/>
      <c r="N68" s="206" t="s">
        <v>40</v>
      </c>
      <c r="O68" s="546"/>
      <c r="P68" s="544"/>
      <c r="Q68" s="544"/>
      <c r="R68" s="544"/>
      <c r="S68" s="545"/>
    </row>
    <row r="69" spans="1:19" ht="56.25" customHeight="1" x14ac:dyDescent="0.2">
      <c r="A69" s="187" t="s">
        <v>463</v>
      </c>
      <c r="B69" s="212" t="s">
        <v>865</v>
      </c>
      <c r="C69" s="213"/>
      <c r="D69" s="213"/>
      <c r="E69" s="213"/>
      <c r="F69" s="213"/>
      <c r="G69" s="149"/>
      <c r="H69" s="72"/>
      <c r="I69" s="139"/>
      <c r="J69" s="139"/>
      <c r="K69" s="522">
        <v>1</v>
      </c>
      <c r="L69" s="522"/>
      <c r="M69" s="522"/>
      <c r="N69" s="176" t="s">
        <v>28</v>
      </c>
      <c r="O69" s="546"/>
      <c r="P69" s="544"/>
      <c r="Q69" s="544"/>
      <c r="R69" s="544"/>
      <c r="S69" s="545"/>
    </row>
    <row r="70" spans="1:19" ht="69.75" customHeight="1" x14ac:dyDescent="0.2">
      <c r="A70" s="187" t="s">
        <v>464</v>
      </c>
      <c r="B70" s="212" t="s">
        <v>231</v>
      </c>
      <c r="C70" s="213"/>
      <c r="D70" s="213"/>
      <c r="E70" s="213"/>
      <c r="F70" s="213"/>
      <c r="G70" s="149"/>
      <c r="H70" s="72"/>
      <c r="I70" s="139"/>
      <c r="J70" s="139"/>
      <c r="K70" s="522">
        <v>1</v>
      </c>
      <c r="L70" s="522"/>
      <c r="M70" s="522"/>
      <c r="N70" s="176" t="s">
        <v>28</v>
      </c>
      <c r="O70" s="546"/>
      <c r="P70" s="544"/>
      <c r="Q70" s="544"/>
      <c r="R70" s="544"/>
      <c r="S70" s="545"/>
    </row>
    <row r="71" spans="1:19" ht="23.25" customHeight="1" x14ac:dyDescent="0.2">
      <c r="A71" s="189" t="s">
        <v>762</v>
      </c>
      <c r="B71" s="235" t="s">
        <v>110</v>
      </c>
      <c r="C71" s="213"/>
      <c r="D71" s="213"/>
      <c r="E71" s="213"/>
      <c r="F71" s="213"/>
      <c r="G71" s="11"/>
      <c r="H71" s="139"/>
      <c r="I71" s="139"/>
      <c r="J71" s="139"/>
      <c r="K71" s="522"/>
      <c r="L71" s="522"/>
      <c r="M71" s="522"/>
      <c r="N71" s="206"/>
      <c r="O71" s="544"/>
      <c r="P71" s="544"/>
      <c r="Q71" s="544"/>
      <c r="R71" s="544"/>
      <c r="S71" s="545"/>
    </row>
    <row r="72" spans="1:19" ht="69" customHeight="1" x14ac:dyDescent="0.2">
      <c r="A72" s="187" t="s">
        <v>87</v>
      </c>
      <c r="B72" s="212" t="s">
        <v>474</v>
      </c>
      <c r="C72" s="213"/>
      <c r="D72" s="213"/>
      <c r="E72" s="213"/>
      <c r="F72" s="213"/>
      <c r="G72" s="11"/>
      <c r="H72" s="150"/>
      <c r="I72" s="150"/>
      <c r="J72" s="150"/>
      <c r="K72" s="523">
        <v>1</v>
      </c>
      <c r="L72" s="523"/>
      <c r="M72" s="523"/>
      <c r="N72" s="160" t="s">
        <v>35</v>
      </c>
      <c r="O72" s="544"/>
      <c r="P72" s="544"/>
      <c r="Q72" s="544"/>
      <c r="R72" s="544"/>
      <c r="S72" s="545"/>
    </row>
    <row r="73" spans="1:19" ht="42.75" customHeight="1" x14ac:dyDescent="0.2">
      <c r="A73" s="187" t="s">
        <v>88</v>
      </c>
      <c r="B73" s="212" t="s">
        <v>444</v>
      </c>
      <c r="C73" s="213"/>
      <c r="D73" s="213"/>
      <c r="E73" s="213"/>
      <c r="F73" s="213"/>
      <c r="G73" s="11"/>
      <c r="H73" s="72"/>
      <c r="I73" s="139"/>
      <c r="J73" s="139"/>
      <c r="K73" s="523">
        <v>1</v>
      </c>
      <c r="L73" s="523"/>
      <c r="M73" s="523"/>
      <c r="N73" s="176" t="s">
        <v>28</v>
      </c>
      <c r="O73" s="544"/>
      <c r="P73" s="544"/>
      <c r="Q73" s="544"/>
      <c r="R73" s="544"/>
      <c r="S73" s="545"/>
    </row>
    <row r="74" spans="1:19" ht="36" customHeight="1" x14ac:dyDescent="0.2">
      <c r="A74" s="187" t="s">
        <v>468</v>
      </c>
      <c r="B74" s="215" t="s">
        <v>471</v>
      </c>
      <c r="C74" s="222"/>
      <c r="D74" s="222"/>
      <c r="E74" s="222"/>
      <c r="F74" s="223"/>
      <c r="G74" s="11"/>
      <c r="H74" s="72"/>
      <c r="I74" s="139"/>
      <c r="J74" s="139"/>
      <c r="K74" s="523">
        <v>1</v>
      </c>
      <c r="L74" s="523"/>
      <c r="M74" s="523"/>
      <c r="N74" s="176" t="s">
        <v>28</v>
      </c>
      <c r="O74" s="544"/>
      <c r="P74" s="544"/>
      <c r="Q74" s="544"/>
      <c r="R74" s="544"/>
      <c r="S74" s="545"/>
    </row>
    <row r="75" spans="1:19" ht="39" customHeight="1" x14ac:dyDescent="0.2">
      <c r="A75" s="187" t="s">
        <v>190</v>
      </c>
      <c r="B75" s="215" t="s">
        <v>472</v>
      </c>
      <c r="C75" s="222"/>
      <c r="D75" s="222"/>
      <c r="E75" s="222"/>
      <c r="F75" s="223"/>
      <c r="G75" s="11"/>
      <c r="H75" s="72"/>
      <c r="I75" s="139"/>
      <c r="J75" s="139"/>
      <c r="K75" s="522">
        <v>1</v>
      </c>
      <c r="L75" s="522"/>
      <c r="M75" s="522"/>
      <c r="N75" s="176" t="s">
        <v>28</v>
      </c>
      <c r="O75" s="544"/>
      <c r="P75" s="544"/>
      <c r="Q75" s="544"/>
      <c r="R75" s="544"/>
      <c r="S75" s="545"/>
    </row>
    <row r="76" spans="1:19" ht="54" customHeight="1" x14ac:dyDescent="0.2">
      <c r="A76" s="187" t="s">
        <v>469</v>
      </c>
      <c r="B76" s="245" t="s">
        <v>495</v>
      </c>
      <c r="C76" s="307"/>
      <c r="D76" s="307"/>
      <c r="E76" s="307"/>
      <c r="F76" s="307"/>
      <c r="G76" s="319"/>
      <c r="H76" s="73"/>
      <c r="I76" s="150"/>
      <c r="J76" s="150"/>
      <c r="K76" s="522">
        <v>1</v>
      </c>
      <c r="L76" s="522"/>
      <c r="M76" s="522"/>
      <c r="N76" s="165" t="s">
        <v>28</v>
      </c>
      <c r="O76" s="544"/>
      <c r="P76" s="544"/>
      <c r="Q76" s="544"/>
      <c r="R76" s="544"/>
      <c r="S76" s="545"/>
    </row>
    <row r="77" spans="1:19" ht="31.5" customHeight="1" x14ac:dyDescent="0.2">
      <c r="A77" s="187" t="s">
        <v>470</v>
      </c>
      <c r="B77" s="215" t="s">
        <v>473</v>
      </c>
      <c r="C77" s="216"/>
      <c r="D77" s="216"/>
      <c r="E77" s="216"/>
      <c r="F77" s="217"/>
      <c r="G77" s="171"/>
      <c r="H77" s="156"/>
      <c r="I77" s="156"/>
      <c r="J77" s="156"/>
      <c r="K77" s="523">
        <v>1</v>
      </c>
      <c r="L77" s="523"/>
      <c r="M77" s="523"/>
      <c r="N77" s="165" t="s">
        <v>28</v>
      </c>
      <c r="O77" s="544"/>
      <c r="P77" s="544"/>
      <c r="Q77" s="544"/>
      <c r="R77" s="544"/>
      <c r="S77" s="545"/>
    </row>
    <row r="78" spans="1:19" ht="38.25" customHeight="1" x14ac:dyDescent="0.2">
      <c r="A78" s="189" t="s">
        <v>534</v>
      </c>
      <c r="B78" s="218" t="s">
        <v>889</v>
      </c>
      <c r="C78" s="224"/>
      <c r="D78" s="224"/>
      <c r="E78" s="224"/>
      <c r="F78" s="224"/>
      <c r="G78" s="375"/>
      <c r="H78" s="150"/>
      <c r="I78" s="150"/>
      <c r="J78" s="150"/>
      <c r="K78" s="522">
        <v>1</v>
      </c>
      <c r="L78" s="522"/>
      <c r="M78" s="522"/>
      <c r="N78" s="165" t="s">
        <v>28</v>
      </c>
      <c r="O78" s="544"/>
      <c r="P78" s="544"/>
      <c r="Q78" s="544"/>
      <c r="R78" s="544"/>
      <c r="S78" s="545"/>
    </row>
    <row r="79" spans="1:19" ht="22.5" customHeight="1" x14ac:dyDescent="0.2">
      <c r="A79" s="189" t="s">
        <v>763</v>
      </c>
      <c r="B79" s="235" t="s">
        <v>7</v>
      </c>
      <c r="C79" s="235"/>
      <c r="D79" s="235"/>
      <c r="E79" s="235"/>
      <c r="F79" s="235"/>
      <c r="G79" s="150"/>
      <c r="H79" s="192"/>
      <c r="I79" s="193"/>
      <c r="J79" s="193"/>
      <c r="K79" s="519"/>
      <c r="L79" s="519"/>
      <c r="M79" s="519"/>
      <c r="N79" s="196"/>
      <c r="O79" s="519"/>
      <c r="P79" s="519"/>
      <c r="Q79" s="519"/>
      <c r="R79" s="519"/>
      <c r="S79" s="557"/>
    </row>
    <row r="80" spans="1:19" x14ac:dyDescent="0.2">
      <c r="A80" s="269" t="s">
        <v>191</v>
      </c>
      <c r="B80" s="254" t="s">
        <v>115</v>
      </c>
      <c r="C80" s="303"/>
      <c r="D80" s="303"/>
      <c r="E80" s="303"/>
      <c r="F80" s="303"/>
      <c r="G80" s="30"/>
      <c r="H80" s="405"/>
      <c r="I80" s="143"/>
      <c r="J80" s="317"/>
      <c r="K80" s="524">
        <v>1</v>
      </c>
      <c r="L80" s="524"/>
      <c r="M80" s="522"/>
      <c r="N80" s="315" t="s">
        <v>28</v>
      </c>
      <c r="O80" s="559"/>
      <c r="P80" s="560"/>
      <c r="Q80" s="560"/>
      <c r="R80" s="560"/>
      <c r="S80" s="561"/>
    </row>
    <row r="81" spans="1:19" ht="18.75" customHeight="1" x14ac:dyDescent="0.2">
      <c r="A81" s="351"/>
      <c r="B81" s="319"/>
      <c r="C81" s="303"/>
      <c r="D81" s="303"/>
      <c r="E81" s="303"/>
      <c r="F81" s="303"/>
      <c r="G81" s="30"/>
      <c r="H81" s="405"/>
      <c r="I81" s="144"/>
      <c r="J81" s="244"/>
      <c r="K81" s="525"/>
      <c r="L81" s="525"/>
      <c r="M81" s="526"/>
      <c r="N81" s="316"/>
      <c r="O81" s="562"/>
      <c r="P81" s="563"/>
      <c r="Q81" s="563"/>
      <c r="R81" s="563"/>
      <c r="S81" s="564"/>
    </row>
    <row r="82" spans="1:19" ht="33" customHeight="1" x14ac:dyDescent="0.2">
      <c r="A82" s="85" t="s">
        <v>192</v>
      </c>
      <c r="B82" s="302" t="s">
        <v>116</v>
      </c>
      <c r="C82" s="303"/>
      <c r="D82" s="303"/>
      <c r="E82" s="303"/>
      <c r="F82" s="303"/>
      <c r="G82" s="30"/>
      <c r="H82" s="190"/>
      <c r="I82" s="150"/>
      <c r="J82" s="150"/>
      <c r="K82" s="523">
        <v>1</v>
      </c>
      <c r="L82" s="523"/>
      <c r="M82" s="523"/>
      <c r="N82" s="165" t="s">
        <v>28</v>
      </c>
      <c r="O82" s="541"/>
      <c r="P82" s="542"/>
      <c r="Q82" s="542"/>
      <c r="R82" s="542"/>
      <c r="S82" s="543"/>
    </row>
    <row r="83" spans="1:19" ht="20.25" customHeight="1" x14ac:dyDescent="0.2">
      <c r="A83" s="189" t="s">
        <v>764</v>
      </c>
      <c r="B83" s="235" t="s">
        <v>8</v>
      </c>
      <c r="C83" s="235"/>
      <c r="D83" s="235"/>
      <c r="E83" s="235"/>
      <c r="F83" s="235"/>
      <c r="G83" s="147"/>
      <c r="H83" s="131"/>
      <c r="I83" s="149"/>
      <c r="J83" s="149"/>
      <c r="K83" s="527"/>
      <c r="L83" s="527"/>
      <c r="M83" s="527"/>
      <c r="N83" s="146"/>
      <c r="O83" s="527"/>
      <c r="P83" s="527"/>
      <c r="Q83" s="527"/>
      <c r="R83" s="527"/>
      <c r="S83" s="555"/>
    </row>
    <row r="84" spans="1:19" ht="12.75" customHeight="1" x14ac:dyDescent="0.2">
      <c r="A84" s="269" t="s">
        <v>42</v>
      </c>
      <c r="B84" s="212" t="s">
        <v>114</v>
      </c>
      <c r="C84" s="213"/>
      <c r="D84" s="213"/>
      <c r="E84" s="213"/>
      <c r="F84" s="213"/>
      <c r="G84" s="35"/>
      <c r="H84" s="405"/>
      <c r="I84" s="143"/>
      <c r="J84" s="317"/>
      <c r="K84" s="524">
        <v>1</v>
      </c>
      <c r="L84" s="524"/>
      <c r="M84" s="522"/>
      <c r="N84" s="411" t="s">
        <v>28</v>
      </c>
      <c r="O84" s="544"/>
      <c r="P84" s="544"/>
      <c r="Q84" s="544"/>
      <c r="R84" s="544"/>
      <c r="S84" s="545"/>
    </row>
    <row r="85" spans="1:19" ht="20.25" customHeight="1" x14ac:dyDescent="0.2">
      <c r="A85" s="269"/>
      <c r="B85" s="213"/>
      <c r="C85" s="213"/>
      <c r="D85" s="213"/>
      <c r="E85" s="213"/>
      <c r="F85" s="213"/>
      <c r="G85" s="35"/>
      <c r="H85" s="405"/>
      <c r="I85" s="144"/>
      <c r="J85" s="244"/>
      <c r="K85" s="525"/>
      <c r="L85" s="525"/>
      <c r="M85" s="526"/>
      <c r="N85" s="411"/>
      <c r="O85" s="544"/>
      <c r="P85" s="544"/>
      <c r="Q85" s="544"/>
      <c r="R85" s="544"/>
      <c r="S85" s="545"/>
    </row>
    <row r="86" spans="1:19" ht="12.75" customHeight="1" x14ac:dyDescent="0.2">
      <c r="A86" s="269" t="s">
        <v>43</v>
      </c>
      <c r="B86" s="213" t="s">
        <v>10</v>
      </c>
      <c r="C86" s="213"/>
      <c r="D86" s="213"/>
      <c r="E86" s="213"/>
      <c r="F86" s="213"/>
      <c r="G86" s="35"/>
      <c r="H86" s="405"/>
      <c r="I86" s="143"/>
      <c r="J86" s="317"/>
      <c r="K86" s="524">
        <v>1</v>
      </c>
      <c r="L86" s="524"/>
      <c r="M86" s="524"/>
      <c r="N86" s="411" t="s">
        <v>28</v>
      </c>
      <c r="O86" s="544"/>
      <c r="P86" s="544"/>
      <c r="Q86" s="544"/>
      <c r="R86" s="544"/>
      <c r="S86" s="545"/>
    </row>
    <row r="87" spans="1:19" ht="17.100000000000001" customHeight="1" x14ac:dyDescent="0.2">
      <c r="A87" s="269"/>
      <c r="B87" s="213"/>
      <c r="C87" s="213"/>
      <c r="D87" s="213"/>
      <c r="E87" s="213"/>
      <c r="F87" s="213"/>
      <c r="G87" s="35"/>
      <c r="H87" s="405"/>
      <c r="I87" s="144"/>
      <c r="J87" s="244"/>
      <c r="K87" s="525"/>
      <c r="L87" s="525"/>
      <c r="M87" s="525"/>
      <c r="N87" s="411"/>
      <c r="O87" s="544"/>
      <c r="P87" s="544"/>
      <c r="Q87" s="544"/>
      <c r="R87" s="544"/>
      <c r="S87" s="545"/>
    </row>
    <row r="88" spans="1:19" ht="20.25" customHeight="1" x14ac:dyDescent="0.2">
      <c r="A88" s="189" t="s">
        <v>44</v>
      </c>
      <c r="B88" s="213" t="s">
        <v>9</v>
      </c>
      <c r="C88" s="213"/>
      <c r="D88" s="213"/>
      <c r="E88" s="213"/>
      <c r="F88" s="213"/>
      <c r="G88" s="35"/>
      <c r="H88" s="190"/>
      <c r="I88" s="150"/>
      <c r="J88" s="150"/>
      <c r="K88" s="522">
        <v>1</v>
      </c>
      <c r="L88" s="522"/>
      <c r="M88" s="522"/>
      <c r="N88" s="165" t="s">
        <v>28</v>
      </c>
      <c r="O88" s="544"/>
      <c r="P88" s="544"/>
      <c r="Q88" s="544"/>
      <c r="R88" s="544"/>
      <c r="S88" s="545"/>
    </row>
    <row r="89" spans="1:19" s="2" customFormat="1" ht="44.25" customHeight="1" thickBot="1" x14ac:dyDescent="0.25">
      <c r="A89" s="189" t="s">
        <v>45</v>
      </c>
      <c r="B89" s="213" t="s">
        <v>68</v>
      </c>
      <c r="C89" s="213"/>
      <c r="D89" s="213"/>
      <c r="E89" s="213"/>
      <c r="F89" s="213"/>
      <c r="G89" s="36"/>
      <c r="H89" s="143"/>
      <c r="I89" s="139"/>
      <c r="J89" s="139"/>
      <c r="K89" s="522">
        <v>1</v>
      </c>
      <c r="L89" s="522"/>
      <c r="M89" s="522"/>
      <c r="N89" s="176" t="s">
        <v>28</v>
      </c>
      <c r="O89" s="524"/>
      <c r="P89" s="524"/>
      <c r="Q89" s="524"/>
      <c r="R89" s="524"/>
      <c r="S89" s="565"/>
    </row>
    <row r="90" spans="1:19" s="2" customFormat="1" ht="20.25" customHeight="1" x14ac:dyDescent="0.2">
      <c r="A90" s="86"/>
      <c r="B90" s="401" t="s">
        <v>89</v>
      </c>
      <c r="C90" s="401"/>
      <c r="D90" s="401"/>
      <c r="E90" s="401"/>
      <c r="F90" s="401"/>
      <c r="G90" s="31"/>
      <c r="H90" s="172"/>
      <c r="I90" s="149"/>
      <c r="J90" s="149"/>
      <c r="K90" s="527"/>
      <c r="L90" s="527"/>
      <c r="M90" s="527"/>
      <c r="N90" s="146"/>
      <c r="O90" s="527"/>
      <c r="P90" s="527"/>
      <c r="Q90" s="527"/>
      <c r="R90" s="527"/>
      <c r="S90" s="555"/>
    </row>
    <row r="91" spans="1:19" s="2" customFormat="1" ht="33.75" customHeight="1" x14ac:dyDescent="0.2">
      <c r="A91" s="87" t="s">
        <v>765</v>
      </c>
      <c r="B91" s="278" t="s">
        <v>119</v>
      </c>
      <c r="C91" s="278"/>
      <c r="D91" s="278"/>
      <c r="E91" s="278"/>
      <c r="F91" s="278"/>
      <c r="G91" s="278"/>
      <c r="H91" s="52"/>
      <c r="I91" s="52"/>
      <c r="J91" s="52"/>
      <c r="K91" s="528"/>
      <c r="L91" s="529"/>
      <c r="M91" s="529"/>
      <c r="N91" s="122"/>
      <c r="O91" s="529"/>
      <c r="P91" s="529"/>
      <c r="Q91" s="529"/>
      <c r="R91" s="529"/>
      <c r="S91" s="566"/>
    </row>
    <row r="92" spans="1:19" s="2" customFormat="1" ht="33.75" customHeight="1" x14ac:dyDescent="0.2">
      <c r="A92" s="189" t="s">
        <v>475</v>
      </c>
      <c r="B92" s="212" t="s">
        <v>484</v>
      </c>
      <c r="C92" s="213"/>
      <c r="D92" s="213"/>
      <c r="E92" s="213"/>
      <c r="F92" s="213"/>
      <c r="G92" s="213"/>
      <c r="H92" s="74"/>
      <c r="I92" s="121"/>
      <c r="J92" s="121"/>
      <c r="K92" s="530">
        <v>1</v>
      </c>
      <c r="L92" s="530"/>
      <c r="M92" s="530"/>
      <c r="N92" s="50" t="s">
        <v>28</v>
      </c>
      <c r="O92" s="544"/>
      <c r="P92" s="544"/>
      <c r="Q92" s="544"/>
      <c r="R92" s="544"/>
      <c r="S92" s="545"/>
    </row>
    <row r="93" spans="1:19" s="2" customFormat="1" ht="23.25" customHeight="1" x14ac:dyDescent="0.2">
      <c r="A93" s="189" t="s">
        <v>476</v>
      </c>
      <c r="B93" s="302" t="s">
        <v>485</v>
      </c>
      <c r="C93" s="303"/>
      <c r="D93" s="303"/>
      <c r="E93" s="303"/>
      <c r="F93" s="303"/>
      <c r="H93" s="76"/>
      <c r="I93" s="180"/>
      <c r="J93" s="75"/>
      <c r="K93" s="522">
        <v>1</v>
      </c>
      <c r="L93" s="522"/>
      <c r="M93" s="522"/>
      <c r="N93" s="50" t="s">
        <v>28</v>
      </c>
      <c r="O93" s="567"/>
      <c r="P93" s="568"/>
      <c r="Q93" s="568"/>
      <c r="R93" s="568"/>
      <c r="S93" s="569"/>
    </row>
    <row r="94" spans="1:19" s="2" customFormat="1" ht="47.25" customHeight="1" x14ac:dyDescent="0.2">
      <c r="A94" s="189" t="s">
        <v>477</v>
      </c>
      <c r="B94" s="302" t="s">
        <v>487</v>
      </c>
      <c r="C94" s="303"/>
      <c r="D94" s="303"/>
      <c r="E94" s="303"/>
      <c r="F94" s="303"/>
      <c r="G94" s="303"/>
      <c r="H94" s="72"/>
      <c r="I94" s="143"/>
      <c r="J94" s="44"/>
      <c r="K94" s="522">
        <v>1</v>
      </c>
      <c r="L94" s="522"/>
      <c r="M94" s="522"/>
      <c r="N94" s="50" t="s">
        <v>28</v>
      </c>
      <c r="O94" s="544"/>
      <c r="P94" s="544"/>
      <c r="Q94" s="544"/>
      <c r="R94" s="544"/>
      <c r="S94" s="545"/>
    </row>
    <row r="95" spans="1:19" s="2" customFormat="1" ht="47.25" customHeight="1" x14ac:dyDescent="0.2">
      <c r="A95" s="189" t="s">
        <v>478</v>
      </c>
      <c r="B95" s="212" t="s">
        <v>486</v>
      </c>
      <c r="C95" s="213"/>
      <c r="D95" s="213"/>
      <c r="E95" s="213"/>
      <c r="F95" s="213"/>
      <c r="G95" s="171"/>
      <c r="H95" s="72"/>
      <c r="I95" s="143"/>
      <c r="J95" s="44"/>
      <c r="K95" s="522">
        <v>1</v>
      </c>
      <c r="L95" s="522"/>
      <c r="M95" s="522"/>
      <c r="N95" s="29" t="s">
        <v>35</v>
      </c>
      <c r="O95" s="544"/>
      <c r="P95" s="544"/>
      <c r="Q95" s="544"/>
      <c r="R95" s="544"/>
      <c r="S95" s="545"/>
    </row>
    <row r="96" spans="1:19" s="2" customFormat="1" ht="47.25" customHeight="1" x14ac:dyDescent="0.2">
      <c r="A96" s="189" t="s">
        <v>479</v>
      </c>
      <c r="B96" s="215" t="s">
        <v>488</v>
      </c>
      <c r="C96" s="216"/>
      <c r="D96" s="216"/>
      <c r="E96" s="216"/>
      <c r="F96" s="217"/>
      <c r="G96" s="171"/>
      <c r="H96" s="72"/>
      <c r="I96" s="143"/>
      <c r="J96" s="44"/>
      <c r="K96" s="522">
        <v>1</v>
      </c>
      <c r="L96" s="522"/>
      <c r="M96" s="522"/>
      <c r="N96" s="50" t="s">
        <v>28</v>
      </c>
      <c r="O96" s="544"/>
      <c r="P96" s="544"/>
      <c r="Q96" s="544"/>
      <c r="R96" s="544"/>
      <c r="S96" s="545"/>
    </row>
    <row r="97" spans="1:19" s="2" customFormat="1" ht="36" customHeight="1" x14ac:dyDescent="0.2">
      <c r="A97" s="226" t="s">
        <v>480</v>
      </c>
      <c r="B97" s="215" t="s">
        <v>233</v>
      </c>
      <c r="C97" s="216"/>
      <c r="D97" s="216"/>
      <c r="E97" s="216"/>
      <c r="F97" s="217"/>
      <c r="G97" s="171"/>
      <c r="H97" s="72"/>
      <c r="I97" s="143"/>
      <c r="J97" s="44"/>
      <c r="K97" s="522">
        <v>1</v>
      </c>
      <c r="L97" s="522"/>
      <c r="M97" s="522"/>
      <c r="N97" s="50" t="s">
        <v>28</v>
      </c>
      <c r="O97" s="544"/>
      <c r="P97" s="544"/>
      <c r="Q97" s="544"/>
      <c r="R97" s="544"/>
      <c r="S97" s="545"/>
    </row>
    <row r="98" spans="1:19" s="2" customFormat="1" ht="32.25" customHeight="1" x14ac:dyDescent="0.2">
      <c r="A98" s="227"/>
      <c r="B98" s="215" t="s">
        <v>451</v>
      </c>
      <c r="C98" s="216"/>
      <c r="D98" s="216"/>
      <c r="E98" s="216"/>
      <c r="F98" s="217"/>
      <c r="G98" s="171"/>
      <c r="H98" s="72"/>
      <c r="I98" s="143"/>
      <c r="J98" s="44"/>
      <c r="K98" s="522">
        <v>1</v>
      </c>
      <c r="L98" s="522"/>
      <c r="M98" s="522"/>
      <c r="N98" s="29" t="s">
        <v>35</v>
      </c>
      <c r="O98" s="544"/>
      <c r="P98" s="544"/>
      <c r="Q98" s="544"/>
      <c r="R98" s="544"/>
      <c r="S98" s="545"/>
    </row>
    <row r="99" spans="1:19" s="2" customFormat="1" ht="57" customHeight="1" x14ac:dyDescent="0.2">
      <c r="A99" s="189" t="s">
        <v>481</v>
      </c>
      <c r="B99" s="215" t="s">
        <v>735</v>
      </c>
      <c r="C99" s="216"/>
      <c r="D99" s="216"/>
      <c r="E99" s="216"/>
      <c r="F99" s="217"/>
      <c r="G99" s="171"/>
      <c r="H99" s="72"/>
      <c r="I99" s="143"/>
      <c r="J99" s="44"/>
      <c r="K99" s="522">
        <v>1</v>
      </c>
      <c r="L99" s="522"/>
      <c r="M99" s="522"/>
      <c r="N99" s="29" t="s">
        <v>35</v>
      </c>
      <c r="O99" s="544"/>
      <c r="P99" s="544"/>
      <c r="Q99" s="544"/>
      <c r="R99" s="544"/>
      <c r="S99" s="545"/>
    </row>
    <row r="100" spans="1:19" s="2" customFormat="1" ht="33.75" customHeight="1" x14ac:dyDescent="0.2">
      <c r="A100" s="189" t="s">
        <v>482</v>
      </c>
      <c r="B100" s="212" t="s">
        <v>490</v>
      </c>
      <c r="C100" s="213"/>
      <c r="D100" s="213"/>
      <c r="E100" s="213"/>
      <c r="F100" s="213"/>
      <c r="G100" s="171"/>
      <c r="H100" s="72"/>
      <c r="I100" s="143"/>
      <c r="J100" s="44"/>
      <c r="K100" s="522"/>
      <c r="L100" s="522"/>
      <c r="M100" s="522"/>
      <c r="N100" s="50"/>
      <c r="O100" s="544"/>
      <c r="P100" s="544"/>
      <c r="Q100" s="544"/>
      <c r="R100" s="544"/>
      <c r="S100" s="545"/>
    </row>
    <row r="101" spans="1:19" s="2" customFormat="1" ht="27" customHeight="1" x14ac:dyDescent="0.2">
      <c r="A101" s="184" t="s">
        <v>844</v>
      </c>
      <c r="B101" s="296" t="s">
        <v>731</v>
      </c>
      <c r="C101" s="297"/>
      <c r="D101" s="297"/>
      <c r="E101" s="297"/>
      <c r="F101" s="298"/>
      <c r="G101" s="162"/>
      <c r="H101" s="72"/>
      <c r="I101" s="143"/>
      <c r="J101" s="44"/>
      <c r="K101" s="522">
        <v>1</v>
      </c>
      <c r="L101" s="522"/>
      <c r="M101" s="522"/>
      <c r="N101" s="29" t="s">
        <v>35</v>
      </c>
      <c r="O101" s="544"/>
      <c r="P101" s="544"/>
      <c r="Q101" s="544"/>
      <c r="R101" s="544"/>
      <c r="S101" s="545"/>
    </row>
    <row r="102" spans="1:19" s="2" customFormat="1" ht="23.25" customHeight="1" x14ac:dyDescent="0.2">
      <c r="A102" s="184" t="s">
        <v>845</v>
      </c>
      <c r="B102" s="296" t="s">
        <v>146</v>
      </c>
      <c r="C102" s="297"/>
      <c r="D102" s="297"/>
      <c r="E102" s="297"/>
      <c r="F102" s="298"/>
      <c r="G102" s="162"/>
      <c r="H102" s="72"/>
      <c r="I102" s="143"/>
      <c r="J102" s="44"/>
      <c r="K102" s="522">
        <v>1</v>
      </c>
      <c r="L102" s="522"/>
      <c r="M102" s="522"/>
      <c r="N102" s="29" t="s">
        <v>35</v>
      </c>
      <c r="O102" s="544"/>
      <c r="P102" s="544"/>
      <c r="Q102" s="544"/>
      <c r="R102" s="544"/>
      <c r="S102" s="545"/>
    </row>
    <row r="103" spans="1:19" s="2" customFormat="1" ht="24.75" customHeight="1" x14ac:dyDescent="0.2">
      <c r="A103" s="184" t="s">
        <v>846</v>
      </c>
      <c r="B103" s="296" t="s">
        <v>147</v>
      </c>
      <c r="C103" s="297"/>
      <c r="D103" s="297"/>
      <c r="E103" s="297"/>
      <c r="F103" s="298"/>
      <c r="G103" s="162"/>
      <c r="H103" s="72"/>
      <c r="I103" s="143"/>
      <c r="J103" s="44"/>
      <c r="K103" s="522">
        <v>1</v>
      </c>
      <c r="L103" s="522"/>
      <c r="M103" s="522"/>
      <c r="N103" s="29" t="s">
        <v>35</v>
      </c>
      <c r="O103" s="544"/>
      <c r="P103" s="544"/>
      <c r="Q103" s="544"/>
      <c r="R103" s="544"/>
      <c r="S103" s="545"/>
    </row>
    <row r="104" spans="1:19" s="2" customFormat="1" ht="25.5" customHeight="1" x14ac:dyDescent="0.2">
      <c r="A104" s="184" t="s">
        <v>847</v>
      </c>
      <c r="B104" s="296" t="s">
        <v>164</v>
      </c>
      <c r="C104" s="297"/>
      <c r="D104" s="297"/>
      <c r="E104" s="297"/>
      <c r="F104" s="298"/>
      <c r="G104" s="162"/>
      <c r="H104" s="72"/>
      <c r="I104" s="143"/>
      <c r="J104" s="44"/>
      <c r="K104" s="522">
        <v>1</v>
      </c>
      <c r="L104" s="522"/>
      <c r="M104" s="522"/>
      <c r="N104" s="50" t="s">
        <v>28</v>
      </c>
      <c r="O104" s="544"/>
      <c r="P104" s="544"/>
      <c r="Q104" s="544"/>
      <c r="R104" s="544"/>
      <c r="S104" s="545"/>
    </row>
    <row r="105" spans="1:19" s="2" customFormat="1" ht="24" customHeight="1" x14ac:dyDescent="0.2">
      <c r="A105" s="184" t="s">
        <v>848</v>
      </c>
      <c r="B105" s="296" t="s">
        <v>148</v>
      </c>
      <c r="C105" s="297"/>
      <c r="D105" s="297"/>
      <c r="E105" s="297"/>
      <c r="F105" s="298"/>
      <c r="G105" s="162"/>
      <c r="H105" s="72"/>
      <c r="I105" s="143"/>
      <c r="J105" s="44"/>
      <c r="K105" s="522">
        <v>1</v>
      </c>
      <c r="L105" s="522"/>
      <c r="M105" s="522"/>
      <c r="N105" s="50" t="s">
        <v>28</v>
      </c>
      <c r="O105" s="544"/>
      <c r="P105" s="544"/>
      <c r="Q105" s="544"/>
      <c r="R105" s="544"/>
      <c r="S105" s="545"/>
    </row>
    <row r="106" spans="1:19" s="2" customFormat="1" ht="33.75" customHeight="1" x14ac:dyDescent="0.2">
      <c r="A106" s="89" t="s">
        <v>483</v>
      </c>
      <c r="B106" s="432" t="s">
        <v>122</v>
      </c>
      <c r="C106" s="433"/>
      <c r="D106" s="433"/>
      <c r="E106" s="433"/>
      <c r="F106" s="434"/>
      <c r="G106" s="162"/>
      <c r="H106" s="72"/>
      <c r="I106" s="143"/>
      <c r="J106" s="44"/>
      <c r="K106" s="522"/>
      <c r="L106" s="522"/>
      <c r="M106" s="522"/>
      <c r="N106" s="50"/>
      <c r="O106" s="544"/>
      <c r="P106" s="544"/>
      <c r="Q106" s="544"/>
      <c r="R106" s="544"/>
      <c r="S106" s="545"/>
    </row>
    <row r="107" spans="1:19" s="2" customFormat="1" ht="22.5" customHeight="1" x14ac:dyDescent="0.2">
      <c r="A107" s="184" t="s">
        <v>815</v>
      </c>
      <c r="B107" s="296" t="s">
        <v>123</v>
      </c>
      <c r="C107" s="297"/>
      <c r="D107" s="297"/>
      <c r="E107" s="297"/>
      <c r="F107" s="298"/>
      <c r="G107" s="162"/>
      <c r="H107" s="72"/>
      <c r="I107" s="143"/>
      <c r="J107" s="44"/>
      <c r="K107" s="522">
        <v>1</v>
      </c>
      <c r="L107" s="522"/>
      <c r="M107" s="522"/>
      <c r="N107" s="50" t="s">
        <v>28</v>
      </c>
      <c r="O107" s="544"/>
      <c r="P107" s="544"/>
      <c r="Q107" s="544"/>
      <c r="R107" s="544"/>
      <c r="S107" s="545"/>
    </row>
    <row r="108" spans="1:19" s="2" customFormat="1" ht="23.25" customHeight="1" x14ac:dyDescent="0.2">
      <c r="A108" s="184" t="s">
        <v>816</v>
      </c>
      <c r="B108" s="296" t="s">
        <v>489</v>
      </c>
      <c r="C108" s="297"/>
      <c r="D108" s="297"/>
      <c r="E108" s="297"/>
      <c r="F108" s="298"/>
      <c r="G108" s="162"/>
      <c r="H108" s="72"/>
      <c r="I108" s="143"/>
      <c r="J108" s="44"/>
      <c r="K108" s="522">
        <v>1</v>
      </c>
      <c r="L108" s="522"/>
      <c r="M108" s="522"/>
      <c r="N108" s="50" t="s">
        <v>28</v>
      </c>
      <c r="O108" s="544"/>
      <c r="P108" s="544"/>
      <c r="Q108" s="544"/>
      <c r="R108" s="544"/>
      <c r="S108" s="545"/>
    </row>
    <row r="109" spans="1:19" s="2" customFormat="1" ht="21" customHeight="1" x14ac:dyDescent="0.2">
      <c r="A109" s="184" t="s">
        <v>817</v>
      </c>
      <c r="B109" s="296" t="s">
        <v>124</v>
      </c>
      <c r="C109" s="297"/>
      <c r="D109" s="297"/>
      <c r="E109" s="297"/>
      <c r="F109" s="298"/>
      <c r="G109" s="162"/>
      <c r="H109" s="72"/>
      <c r="I109" s="143"/>
      <c r="J109" s="44"/>
      <c r="K109" s="522">
        <v>1</v>
      </c>
      <c r="L109" s="522"/>
      <c r="M109" s="522"/>
      <c r="N109" s="50" t="s">
        <v>28</v>
      </c>
      <c r="O109" s="544"/>
      <c r="P109" s="544"/>
      <c r="Q109" s="544"/>
      <c r="R109" s="544"/>
      <c r="S109" s="545"/>
    </row>
    <row r="110" spans="1:19" s="2" customFormat="1" ht="25.5" customHeight="1" x14ac:dyDescent="0.2">
      <c r="A110" s="184" t="s">
        <v>818</v>
      </c>
      <c r="B110" s="296" t="s">
        <v>127</v>
      </c>
      <c r="C110" s="297"/>
      <c r="D110" s="297"/>
      <c r="E110" s="297"/>
      <c r="F110" s="298"/>
      <c r="G110" s="162"/>
      <c r="H110" s="72"/>
      <c r="I110" s="143"/>
      <c r="J110" s="44"/>
      <c r="K110" s="522">
        <v>1</v>
      </c>
      <c r="L110" s="522"/>
      <c r="M110" s="522"/>
      <c r="N110" s="50" t="s">
        <v>28</v>
      </c>
      <c r="O110" s="544"/>
      <c r="P110" s="544"/>
      <c r="Q110" s="544"/>
      <c r="R110" s="544"/>
      <c r="S110" s="545"/>
    </row>
    <row r="111" spans="1:19" s="2" customFormat="1" ht="21.75" customHeight="1" x14ac:dyDescent="0.2">
      <c r="A111" s="184" t="s">
        <v>819</v>
      </c>
      <c r="B111" s="296" t="s">
        <v>125</v>
      </c>
      <c r="C111" s="297"/>
      <c r="D111" s="297"/>
      <c r="E111" s="297"/>
      <c r="F111" s="298"/>
      <c r="G111" s="162"/>
      <c r="H111" s="72"/>
      <c r="I111" s="143"/>
      <c r="J111" s="44"/>
      <c r="K111" s="522">
        <v>1</v>
      </c>
      <c r="L111" s="522"/>
      <c r="M111" s="522"/>
      <c r="N111" s="50" t="s">
        <v>28</v>
      </c>
      <c r="O111" s="544"/>
      <c r="P111" s="544"/>
      <c r="Q111" s="544"/>
      <c r="R111" s="544"/>
      <c r="S111" s="545"/>
    </row>
    <row r="112" spans="1:19" s="2" customFormat="1" ht="21.75" customHeight="1" x14ac:dyDescent="0.2">
      <c r="A112" s="184" t="s">
        <v>820</v>
      </c>
      <c r="B112" s="296" t="s">
        <v>128</v>
      </c>
      <c r="C112" s="297"/>
      <c r="D112" s="297"/>
      <c r="E112" s="297"/>
      <c r="F112" s="298"/>
      <c r="G112" s="162"/>
      <c r="H112" s="72"/>
      <c r="I112" s="143"/>
      <c r="J112" s="44"/>
      <c r="K112" s="522">
        <v>1</v>
      </c>
      <c r="L112" s="522"/>
      <c r="M112" s="522"/>
      <c r="N112" s="50" t="s">
        <v>28</v>
      </c>
      <c r="O112" s="544"/>
      <c r="P112" s="544"/>
      <c r="Q112" s="544"/>
      <c r="R112" s="544"/>
      <c r="S112" s="545"/>
    </row>
    <row r="113" spans="1:19" s="2" customFormat="1" ht="21.75" customHeight="1" x14ac:dyDescent="0.2">
      <c r="A113" s="184" t="s">
        <v>821</v>
      </c>
      <c r="B113" s="296" t="s">
        <v>126</v>
      </c>
      <c r="C113" s="297"/>
      <c r="D113" s="297"/>
      <c r="E113" s="297"/>
      <c r="F113" s="298"/>
      <c r="G113" s="162"/>
      <c r="H113" s="72"/>
      <c r="I113" s="143"/>
      <c r="J113" s="44"/>
      <c r="K113" s="522">
        <v>1</v>
      </c>
      <c r="L113" s="522"/>
      <c r="M113" s="522"/>
      <c r="N113" s="50" t="s">
        <v>28</v>
      </c>
      <c r="O113" s="544"/>
      <c r="P113" s="544"/>
      <c r="Q113" s="544"/>
      <c r="R113" s="544"/>
      <c r="S113" s="545"/>
    </row>
    <row r="114" spans="1:19" s="2" customFormat="1" ht="21.75" customHeight="1" x14ac:dyDescent="0.2">
      <c r="A114" s="184" t="s">
        <v>822</v>
      </c>
      <c r="B114" s="404" t="s">
        <v>13</v>
      </c>
      <c r="C114" s="410"/>
      <c r="D114" s="410"/>
      <c r="E114" s="410"/>
      <c r="F114" s="410"/>
      <c r="G114" s="162"/>
      <c r="H114" s="72"/>
      <c r="I114" s="143"/>
      <c r="J114" s="44"/>
      <c r="K114" s="522">
        <v>1</v>
      </c>
      <c r="L114" s="522"/>
      <c r="M114" s="522"/>
      <c r="N114" s="50" t="s">
        <v>28</v>
      </c>
      <c r="O114" s="544"/>
      <c r="P114" s="544"/>
      <c r="Q114" s="544"/>
      <c r="R114" s="544"/>
      <c r="S114" s="545"/>
    </row>
    <row r="115" spans="1:19" s="2" customFormat="1" ht="21.75" customHeight="1" x14ac:dyDescent="0.2">
      <c r="A115" s="184" t="s">
        <v>823</v>
      </c>
      <c r="B115" s="296" t="s">
        <v>129</v>
      </c>
      <c r="C115" s="297"/>
      <c r="D115" s="297"/>
      <c r="E115" s="297"/>
      <c r="F115" s="298"/>
      <c r="G115" s="162"/>
      <c r="H115" s="72"/>
      <c r="I115" s="143"/>
      <c r="J115" s="44"/>
      <c r="K115" s="522">
        <v>1</v>
      </c>
      <c r="L115" s="522"/>
      <c r="M115" s="522"/>
      <c r="N115" s="50" t="s">
        <v>28</v>
      </c>
      <c r="O115" s="544"/>
      <c r="P115" s="544"/>
      <c r="Q115" s="544"/>
      <c r="R115" s="544"/>
      <c r="S115" s="545"/>
    </row>
    <row r="116" spans="1:19" s="2" customFormat="1" ht="23.25" customHeight="1" x14ac:dyDescent="0.2">
      <c r="A116" s="184" t="s">
        <v>824</v>
      </c>
      <c r="B116" s="415" t="s">
        <v>885</v>
      </c>
      <c r="C116" s="416"/>
      <c r="D116" s="416"/>
      <c r="E116" s="416"/>
      <c r="F116" s="416"/>
      <c r="G116" s="162"/>
      <c r="H116" s="72"/>
      <c r="I116" s="143"/>
      <c r="J116" s="44"/>
      <c r="K116" s="522">
        <v>1</v>
      </c>
      <c r="L116" s="522"/>
      <c r="M116" s="522"/>
      <c r="N116" s="50" t="s">
        <v>28</v>
      </c>
      <c r="O116" s="544"/>
      <c r="P116" s="544"/>
      <c r="Q116" s="544"/>
      <c r="R116" s="544"/>
      <c r="S116" s="545"/>
    </row>
    <row r="117" spans="1:19" s="2" customFormat="1" ht="24.75" customHeight="1" x14ac:dyDescent="0.2">
      <c r="A117" s="184" t="s">
        <v>825</v>
      </c>
      <c r="B117" s="415" t="s">
        <v>497</v>
      </c>
      <c r="C117" s="416"/>
      <c r="D117" s="416"/>
      <c r="E117" s="416"/>
      <c r="F117" s="416"/>
      <c r="G117" s="418"/>
      <c r="H117" s="72"/>
      <c r="I117" s="143"/>
      <c r="J117" s="44"/>
      <c r="K117" s="522">
        <v>1</v>
      </c>
      <c r="L117" s="522"/>
      <c r="M117" s="522"/>
      <c r="N117" s="50" t="s">
        <v>28</v>
      </c>
      <c r="O117" s="546"/>
      <c r="P117" s="544"/>
      <c r="Q117" s="544"/>
      <c r="R117" s="544"/>
      <c r="S117" s="545"/>
    </row>
    <row r="118" spans="1:19" s="2" customFormat="1" ht="22.5" customHeight="1" x14ac:dyDescent="0.2">
      <c r="A118" s="89" t="s">
        <v>766</v>
      </c>
      <c r="B118" s="417" t="s">
        <v>193</v>
      </c>
      <c r="C118" s="417"/>
      <c r="D118" s="417"/>
      <c r="E118" s="417"/>
      <c r="F118" s="417"/>
      <c r="G118" s="417"/>
      <c r="H118" s="172"/>
      <c r="I118" s="149"/>
      <c r="J118" s="149"/>
      <c r="K118" s="527"/>
      <c r="L118" s="527"/>
      <c r="M118" s="527"/>
      <c r="N118" s="146"/>
      <c r="O118" s="527"/>
      <c r="P118" s="527"/>
      <c r="Q118" s="527"/>
      <c r="R118" s="527"/>
      <c r="S118" s="555"/>
    </row>
    <row r="119" spans="1:19" s="2" customFormat="1" ht="22.5" customHeight="1" x14ac:dyDescent="0.2">
      <c r="A119" s="89" t="s">
        <v>491</v>
      </c>
      <c r="B119" s="402" t="s">
        <v>493</v>
      </c>
      <c r="C119" s="412"/>
      <c r="D119" s="412"/>
      <c r="E119" s="412"/>
      <c r="F119" s="412"/>
      <c r="G119" s="413"/>
      <c r="H119" s="153"/>
      <c r="I119" s="153"/>
      <c r="J119" s="153"/>
      <c r="K119" s="531"/>
      <c r="L119" s="527"/>
      <c r="M119" s="527"/>
      <c r="N119" s="146"/>
      <c r="O119" s="527"/>
      <c r="P119" s="527"/>
      <c r="Q119" s="527"/>
      <c r="R119" s="527"/>
      <c r="S119" s="555"/>
    </row>
    <row r="120" spans="1:19" s="2" customFormat="1" ht="22.5" customHeight="1" x14ac:dyDescent="0.2">
      <c r="A120" s="184" t="s">
        <v>826</v>
      </c>
      <c r="B120" s="409" t="s">
        <v>117</v>
      </c>
      <c r="C120" s="410"/>
      <c r="D120" s="410"/>
      <c r="E120" s="410"/>
      <c r="F120" s="410"/>
      <c r="G120" s="181"/>
      <c r="H120" s="153"/>
      <c r="I120" s="153"/>
      <c r="J120" s="153"/>
      <c r="K120" s="522">
        <v>1</v>
      </c>
      <c r="L120" s="522"/>
      <c r="M120" s="522"/>
      <c r="N120" s="165" t="s">
        <v>28</v>
      </c>
      <c r="O120" s="544"/>
      <c r="P120" s="544"/>
      <c r="Q120" s="544"/>
      <c r="R120" s="544"/>
      <c r="S120" s="545"/>
    </row>
    <row r="121" spans="1:19" s="2" customFormat="1" ht="22.5" customHeight="1" x14ac:dyDescent="0.2">
      <c r="A121" s="184" t="s">
        <v>827</v>
      </c>
      <c r="B121" s="409" t="s">
        <v>120</v>
      </c>
      <c r="C121" s="410"/>
      <c r="D121" s="410"/>
      <c r="E121" s="410"/>
      <c r="F121" s="410"/>
      <c r="G121" s="181"/>
      <c r="H121" s="153"/>
      <c r="I121" s="153"/>
      <c r="J121" s="153"/>
      <c r="K121" s="522">
        <v>1</v>
      </c>
      <c r="L121" s="522"/>
      <c r="M121" s="522"/>
      <c r="N121" s="165" t="s">
        <v>28</v>
      </c>
      <c r="O121" s="544"/>
      <c r="P121" s="544"/>
      <c r="Q121" s="544"/>
      <c r="R121" s="544"/>
      <c r="S121" s="545"/>
    </row>
    <row r="122" spans="1:19" s="2" customFormat="1" ht="22.5" customHeight="1" x14ac:dyDescent="0.2">
      <c r="A122" s="184" t="s">
        <v>828</v>
      </c>
      <c r="B122" s="409" t="s">
        <v>121</v>
      </c>
      <c r="C122" s="410"/>
      <c r="D122" s="410"/>
      <c r="E122" s="410"/>
      <c r="F122" s="410"/>
      <c r="G122" s="181"/>
      <c r="H122" s="153"/>
      <c r="I122" s="153"/>
      <c r="J122" s="153"/>
      <c r="K122" s="522">
        <v>1</v>
      </c>
      <c r="L122" s="522"/>
      <c r="M122" s="522"/>
      <c r="N122" s="165" t="s">
        <v>28</v>
      </c>
      <c r="O122" s="544"/>
      <c r="P122" s="544"/>
      <c r="Q122" s="544"/>
      <c r="R122" s="544"/>
      <c r="S122" s="545"/>
    </row>
    <row r="123" spans="1:19" s="2" customFormat="1" ht="22.5" customHeight="1" x14ac:dyDescent="0.2">
      <c r="A123" s="184" t="s">
        <v>829</v>
      </c>
      <c r="B123" s="409" t="s">
        <v>118</v>
      </c>
      <c r="C123" s="410"/>
      <c r="D123" s="410"/>
      <c r="E123" s="410"/>
      <c r="F123" s="410"/>
      <c r="G123" s="181"/>
      <c r="H123" s="153"/>
      <c r="I123" s="153"/>
      <c r="J123" s="153"/>
      <c r="K123" s="522">
        <v>1</v>
      </c>
      <c r="L123" s="522"/>
      <c r="M123" s="522"/>
      <c r="N123" s="165" t="s">
        <v>28</v>
      </c>
      <c r="O123" s="544"/>
      <c r="P123" s="544"/>
      <c r="Q123" s="544"/>
      <c r="R123" s="544"/>
      <c r="S123" s="545"/>
    </row>
    <row r="124" spans="1:19" s="2" customFormat="1" ht="21" customHeight="1" x14ac:dyDescent="0.2">
      <c r="A124" s="184" t="s">
        <v>830</v>
      </c>
      <c r="B124" s="402" t="s">
        <v>492</v>
      </c>
      <c r="C124" s="412"/>
      <c r="D124" s="412"/>
      <c r="E124" s="412"/>
      <c r="F124" s="412"/>
      <c r="G124" s="413"/>
      <c r="H124" s="150"/>
      <c r="I124" s="150"/>
      <c r="J124" s="150"/>
      <c r="K124" s="522">
        <v>1</v>
      </c>
      <c r="L124" s="522"/>
      <c r="M124" s="522"/>
      <c r="N124" s="165" t="s">
        <v>28</v>
      </c>
      <c r="O124" s="544"/>
      <c r="P124" s="544"/>
      <c r="Q124" s="544"/>
      <c r="R124" s="544"/>
      <c r="S124" s="545"/>
    </row>
    <row r="125" spans="1:19" s="2" customFormat="1" ht="18.75" customHeight="1" x14ac:dyDescent="0.2">
      <c r="A125" s="184" t="s">
        <v>831</v>
      </c>
      <c r="B125" s="402" t="s">
        <v>496</v>
      </c>
      <c r="C125" s="403"/>
      <c r="D125" s="403"/>
      <c r="E125" s="403"/>
      <c r="F125" s="403"/>
      <c r="G125" s="404"/>
      <c r="H125" s="150"/>
      <c r="I125" s="150"/>
      <c r="J125" s="150"/>
      <c r="K125" s="522">
        <v>1</v>
      </c>
      <c r="L125" s="522"/>
      <c r="M125" s="522"/>
      <c r="N125" s="165" t="s">
        <v>28</v>
      </c>
      <c r="O125" s="544"/>
      <c r="P125" s="544"/>
      <c r="Q125" s="544"/>
      <c r="R125" s="544"/>
      <c r="S125" s="545"/>
    </row>
    <row r="126" spans="1:19" s="2" customFormat="1" ht="21.75" customHeight="1" x14ac:dyDescent="0.2">
      <c r="A126" s="184" t="s">
        <v>832</v>
      </c>
      <c r="B126" s="296" t="s">
        <v>161</v>
      </c>
      <c r="C126" s="297"/>
      <c r="D126" s="297"/>
      <c r="E126" s="297"/>
      <c r="F126" s="297"/>
      <c r="G126" s="179"/>
      <c r="H126" s="150"/>
      <c r="I126" s="150"/>
      <c r="J126" s="150"/>
      <c r="K126" s="522">
        <v>1</v>
      </c>
      <c r="L126" s="522"/>
      <c r="M126" s="522"/>
      <c r="N126" s="165" t="s">
        <v>28</v>
      </c>
      <c r="O126" s="544"/>
      <c r="P126" s="544"/>
      <c r="Q126" s="544"/>
      <c r="R126" s="544"/>
      <c r="S126" s="545"/>
    </row>
    <row r="127" spans="1:19" s="2" customFormat="1" ht="33" customHeight="1" x14ac:dyDescent="0.2">
      <c r="A127" s="184" t="s">
        <v>833</v>
      </c>
      <c r="B127" s="402" t="s">
        <v>494</v>
      </c>
      <c r="C127" s="403"/>
      <c r="D127" s="403"/>
      <c r="E127" s="403"/>
      <c r="F127" s="403"/>
      <c r="G127" s="404"/>
      <c r="H127" s="150"/>
      <c r="I127" s="150"/>
      <c r="J127" s="150"/>
      <c r="K127" s="523">
        <v>1</v>
      </c>
      <c r="L127" s="523"/>
      <c r="M127" s="523"/>
      <c r="N127" s="165" t="s">
        <v>28</v>
      </c>
      <c r="O127" s="544"/>
      <c r="P127" s="544"/>
      <c r="Q127" s="544"/>
      <c r="R127" s="544"/>
      <c r="S127" s="545"/>
    </row>
    <row r="128" spans="1:19" ht="27" customHeight="1" x14ac:dyDescent="0.2">
      <c r="A128" s="88"/>
      <c r="B128" s="401" t="s">
        <v>131</v>
      </c>
      <c r="C128" s="401"/>
      <c r="D128" s="401"/>
      <c r="E128" s="401"/>
      <c r="F128" s="401"/>
      <c r="G128" s="32"/>
      <c r="H128" s="132"/>
      <c r="I128" s="133"/>
      <c r="J128" s="133"/>
      <c r="K128" s="532"/>
      <c r="L128" s="532"/>
      <c r="M128" s="532"/>
      <c r="N128" s="135"/>
      <c r="O128" s="532"/>
      <c r="P128" s="532"/>
      <c r="Q128" s="532"/>
      <c r="R128" s="532"/>
      <c r="S128" s="570"/>
    </row>
    <row r="129" spans="1:19" ht="19.5" customHeight="1" x14ac:dyDescent="0.2">
      <c r="A129" s="89" t="s">
        <v>767</v>
      </c>
      <c r="B129" s="429" t="s">
        <v>130</v>
      </c>
      <c r="C129" s="430"/>
      <c r="D129" s="430"/>
      <c r="E129" s="430"/>
      <c r="F129" s="430"/>
      <c r="G129" s="33"/>
      <c r="H129" s="127"/>
      <c r="I129" s="128"/>
      <c r="J129" s="128"/>
      <c r="K129" s="529"/>
      <c r="L129" s="529"/>
      <c r="M129" s="529"/>
      <c r="N129" s="122"/>
      <c r="O129" s="529"/>
      <c r="P129" s="529"/>
      <c r="Q129" s="529"/>
      <c r="R129" s="529"/>
      <c r="S129" s="566"/>
    </row>
    <row r="130" spans="1:19" ht="19.5" customHeight="1" x14ac:dyDescent="0.2">
      <c r="A130" s="189" t="s">
        <v>47</v>
      </c>
      <c r="B130" s="217" t="s">
        <v>498</v>
      </c>
      <c r="C130" s="213"/>
      <c r="D130" s="213"/>
      <c r="E130" s="213"/>
      <c r="F130" s="213"/>
      <c r="G130" s="10"/>
      <c r="H130" s="144"/>
      <c r="I130" s="140"/>
      <c r="J130" s="140"/>
      <c r="K130" s="522">
        <v>1</v>
      </c>
      <c r="L130" s="522"/>
      <c r="M130" s="522"/>
      <c r="N130" s="182" t="s">
        <v>28</v>
      </c>
      <c r="O130" s="544"/>
      <c r="P130" s="544"/>
      <c r="Q130" s="544"/>
      <c r="R130" s="544"/>
      <c r="S130" s="545"/>
    </row>
    <row r="131" spans="1:19" ht="28.5" customHeight="1" x14ac:dyDescent="0.2">
      <c r="A131" s="189" t="s">
        <v>48</v>
      </c>
      <c r="B131" s="217" t="s">
        <v>499</v>
      </c>
      <c r="C131" s="213"/>
      <c r="D131" s="213"/>
      <c r="E131" s="213"/>
      <c r="F131" s="213"/>
      <c r="G131" s="48"/>
      <c r="H131" s="190"/>
      <c r="I131" s="150"/>
      <c r="J131" s="150"/>
      <c r="K131" s="522">
        <v>1</v>
      </c>
      <c r="L131" s="522"/>
      <c r="M131" s="522"/>
      <c r="N131" s="176" t="s">
        <v>28</v>
      </c>
      <c r="O131" s="544"/>
      <c r="P131" s="544"/>
      <c r="Q131" s="544"/>
      <c r="R131" s="544"/>
      <c r="S131" s="545"/>
    </row>
    <row r="132" spans="1:19" ht="19.5" customHeight="1" x14ac:dyDescent="0.2">
      <c r="A132" s="189" t="s">
        <v>49</v>
      </c>
      <c r="B132" s="217" t="s">
        <v>501</v>
      </c>
      <c r="C132" s="213"/>
      <c r="D132" s="213"/>
      <c r="E132" s="213"/>
      <c r="F132" s="213"/>
      <c r="G132" s="48"/>
      <c r="H132" s="190"/>
      <c r="I132" s="150"/>
      <c r="J132" s="150"/>
      <c r="K132" s="522">
        <v>1</v>
      </c>
      <c r="L132" s="522"/>
      <c r="M132" s="522"/>
      <c r="N132" s="176" t="s">
        <v>28</v>
      </c>
      <c r="O132" s="544"/>
      <c r="P132" s="544"/>
      <c r="Q132" s="544"/>
      <c r="R132" s="544"/>
      <c r="S132" s="545"/>
    </row>
    <row r="133" spans="1:19" ht="32.25" customHeight="1" x14ac:dyDescent="0.2">
      <c r="A133" s="189" t="s">
        <v>50</v>
      </c>
      <c r="B133" s="217" t="s">
        <v>500</v>
      </c>
      <c r="C133" s="213"/>
      <c r="D133" s="213"/>
      <c r="E133" s="213"/>
      <c r="F133" s="213"/>
      <c r="G133" s="48"/>
      <c r="H133" s="190"/>
      <c r="I133" s="150"/>
      <c r="J133" s="150"/>
      <c r="K133" s="522">
        <v>1</v>
      </c>
      <c r="L133" s="522"/>
      <c r="M133" s="522"/>
      <c r="N133" s="176" t="s">
        <v>28</v>
      </c>
      <c r="O133" s="544"/>
      <c r="P133" s="544"/>
      <c r="Q133" s="544"/>
      <c r="R133" s="544"/>
      <c r="S133" s="545"/>
    </row>
    <row r="134" spans="1:19" ht="20.25" customHeight="1" x14ac:dyDescent="0.2">
      <c r="A134" s="189" t="s">
        <v>51</v>
      </c>
      <c r="B134" s="217" t="s">
        <v>502</v>
      </c>
      <c r="C134" s="213"/>
      <c r="D134" s="213"/>
      <c r="E134" s="213"/>
      <c r="F134" s="213"/>
      <c r="G134" s="48"/>
      <c r="H134" s="190"/>
      <c r="I134" s="150"/>
      <c r="J134" s="150"/>
      <c r="K134" s="522">
        <v>1</v>
      </c>
      <c r="L134" s="522"/>
      <c r="M134" s="522"/>
      <c r="N134" s="176" t="s">
        <v>28</v>
      </c>
      <c r="O134" s="544"/>
      <c r="P134" s="544"/>
      <c r="Q134" s="544"/>
      <c r="R134" s="544"/>
      <c r="S134" s="545"/>
    </row>
    <row r="135" spans="1:19" ht="24.75" customHeight="1" x14ac:dyDescent="0.2">
      <c r="A135" s="189" t="s">
        <v>52</v>
      </c>
      <c r="B135" s="217" t="s">
        <v>512</v>
      </c>
      <c r="C135" s="213"/>
      <c r="D135" s="213"/>
      <c r="E135" s="213"/>
      <c r="F135" s="213"/>
      <c r="G135" s="48"/>
      <c r="H135" s="190"/>
      <c r="I135" s="150"/>
      <c r="J135" s="150"/>
      <c r="K135" s="522">
        <v>1</v>
      </c>
      <c r="L135" s="522"/>
      <c r="M135" s="522"/>
      <c r="N135" s="176" t="s">
        <v>28</v>
      </c>
      <c r="O135" s="544"/>
      <c r="P135" s="544"/>
      <c r="Q135" s="544"/>
      <c r="R135" s="544"/>
      <c r="S135" s="545"/>
    </row>
    <row r="136" spans="1:19" ht="36.75" customHeight="1" x14ac:dyDescent="0.2">
      <c r="A136" s="189" t="s">
        <v>70</v>
      </c>
      <c r="B136" s="400" t="s">
        <v>503</v>
      </c>
      <c r="C136" s="273"/>
      <c r="D136" s="273"/>
      <c r="E136" s="273"/>
      <c r="F136" s="392"/>
      <c r="G136" s="48"/>
      <c r="H136" s="190"/>
      <c r="I136" s="150"/>
      <c r="J136" s="150"/>
      <c r="K136" s="522">
        <v>1</v>
      </c>
      <c r="L136" s="522"/>
      <c r="M136" s="522"/>
      <c r="N136" s="176" t="s">
        <v>28</v>
      </c>
      <c r="O136" s="544"/>
      <c r="P136" s="544"/>
      <c r="Q136" s="544"/>
      <c r="R136" s="544"/>
      <c r="S136" s="545"/>
    </row>
    <row r="137" spans="1:19" ht="41.25" customHeight="1" x14ac:dyDescent="0.2">
      <c r="A137" s="189" t="s">
        <v>71</v>
      </c>
      <c r="B137" s="400" t="s">
        <v>245</v>
      </c>
      <c r="C137" s="273"/>
      <c r="D137" s="273"/>
      <c r="E137" s="273"/>
      <c r="F137" s="392"/>
      <c r="G137" s="48"/>
      <c r="H137" s="190"/>
      <c r="I137" s="150"/>
      <c r="J137" s="150"/>
      <c r="K137" s="522">
        <v>1</v>
      </c>
      <c r="L137" s="522"/>
      <c r="M137" s="522"/>
      <c r="N137" s="176" t="s">
        <v>28</v>
      </c>
      <c r="O137" s="544"/>
      <c r="P137" s="544"/>
      <c r="Q137" s="544"/>
      <c r="R137" s="544"/>
      <c r="S137" s="545"/>
    </row>
    <row r="138" spans="1:19" ht="84" customHeight="1" x14ac:dyDescent="0.2">
      <c r="A138" s="189" t="s">
        <v>72</v>
      </c>
      <c r="B138" s="400" t="s">
        <v>866</v>
      </c>
      <c r="C138" s="273"/>
      <c r="D138" s="273"/>
      <c r="E138" s="273"/>
      <c r="F138" s="392"/>
      <c r="G138" s="48"/>
      <c r="H138" s="190"/>
      <c r="I138" s="150"/>
      <c r="J138" s="150"/>
      <c r="K138" s="522">
        <v>1</v>
      </c>
      <c r="L138" s="522"/>
      <c r="M138" s="522"/>
      <c r="N138" s="203" t="s">
        <v>35</v>
      </c>
      <c r="O138" s="544"/>
      <c r="P138" s="544"/>
      <c r="Q138" s="544"/>
      <c r="R138" s="544"/>
      <c r="S138" s="545"/>
    </row>
    <row r="139" spans="1:19" ht="52.5" customHeight="1" x14ac:dyDescent="0.2">
      <c r="A139" s="189" t="s">
        <v>73</v>
      </c>
      <c r="B139" s="245" t="s">
        <v>236</v>
      </c>
      <c r="C139" s="307"/>
      <c r="D139" s="307"/>
      <c r="E139" s="307"/>
      <c r="F139" s="307"/>
      <c r="G139" s="377"/>
      <c r="H139" s="190"/>
      <c r="I139" s="150"/>
      <c r="J139" s="150"/>
      <c r="K139" s="522">
        <v>1</v>
      </c>
      <c r="L139" s="522"/>
      <c r="M139" s="522"/>
      <c r="N139" s="203" t="s">
        <v>35</v>
      </c>
      <c r="O139" s="544"/>
      <c r="P139" s="544"/>
      <c r="Q139" s="544"/>
      <c r="R139" s="544"/>
      <c r="S139" s="545"/>
    </row>
    <row r="140" spans="1:19" ht="18" customHeight="1" x14ac:dyDescent="0.2">
      <c r="A140" s="269" t="s">
        <v>74</v>
      </c>
      <c r="B140" s="272" t="s">
        <v>504</v>
      </c>
      <c r="C140" s="273"/>
      <c r="D140" s="273"/>
      <c r="E140" s="273"/>
      <c r="F140" s="273"/>
      <c r="G140" s="304"/>
      <c r="H140" s="405"/>
      <c r="I140" s="311"/>
      <c r="J140" s="317"/>
      <c r="K140" s="524">
        <v>1</v>
      </c>
      <c r="L140" s="524"/>
      <c r="M140" s="522"/>
      <c r="N140" s="315" t="s">
        <v>28</v>
      </c>
      <c r="O140" s="544"/>
      <c r="P140" s="544"/>
      <c r="Q140" s="544"/>
      <c r="R140" s="544"/>
      <c r="S140" s="545"/>
    </row>
    <row r="141" spans="1:19" ht="18" customHeight="1" x14ac:dyDescent="0.2">
      <c r="A141" s="269"/>
      <c r="B141" s="424"/>
      <c r="C141" s="425"/>
      <c r="D141" s="425"/>
      <c r="E141" s="425"/>
      <c r="F141" s="425"/>
      <c r="G141" s="426"/>
      <c r="H141" s="422"/>
      <c r="I141" s="414"/>
      <c r="J141" s="420"/>
      <c r="K141" s="533"/>
      <c r="L141" s="533"/>
      <c r="M141" s="534"/>
      <c r="N141" s="419"/>
      <c r="O141" s="544"/>
      <c r="P141" s="544"/>
      <c r="Q141" s="544"/>
      <c r="R141" s="544"/>
      <c r="S141" s="545"/>
    </row>
    <row r="142" spans="1:19" s="2" customFormat="1" ht="10.5" customHeight="1" x14ac:dyDescent="0.2">
      <c r="A142" s="269"/>
      <c r="B142" s="427"/>
      <c r="C142" s="421"/>
      <c r="D142" s="421"/>
      <c r="E142" s="421"/>
      <c r="F142" s="421"/>
      <c r="G142" s="428"/>
      <c r="H142" s="423"/>
      <c r="I142" s="312"/>
      <c r="J142" s="244"/>
      <c r="K142" s="525"/>
      <c r="L142" s="525"/>
      <c r="M142" s="526"/>
      <c r="N142" s="316"/>
      <c r="O142" s="544"/>
      <c r="P142" s="544"/>
      <c r="Q142" s="544"/>
      <c r="R142" s="544"/>
      <c r="S142" s="545"/>
    </row>
    <row r="143" spans="1:19" s="2" customFormat="1" ht="12.75" customHeight="1" x14ac:dyDescent="0.2">
      <c r="A143" s="269" t="s">
        <v>75</v>
      </c>
      <c r="B143" s="218" t="s">
        <v>505</v>
      </c>
      <c r="C143" s="224"/>
      <c r="D143" s="224"/>
      <c r="E143" s="224"/>
      <c r="F143" s="224"/>
      <c r="G143" s="225"/>
      <c r="H143" s="405"/>
      <c r="I143" s="143"/>
      <c r="J143" s="317"/>
      <c r="K143" s="524">
        <v>1</v>
      </c>
      <c r="L143" s="522"/>
      <c r="M143" s="524"/>
      <c r="N143" s="315" t="s">
        <v>28</v>
      </c>
      <c r="O143" s="546"/>
      <c r="P143" s="544"/>
      <c r="Q143" s="544"/>
      <c r="R143" s="544"/>
      <c r="S143" s="545"/>
    </row>
    <row r="144" spans="1:19" s="2" customFormat="1" ht="21.75" customHeight="1" x14ac:dyDescent="0.2">
      <c r="A144" s="269"/>
      <c r="B144" s="406"/>
      <c r="C144" s="407"/>
      <c r="D144" s="407"/>
      <c r="E144" s="407"/>
      <c r="F144" s="407"/>
      <c r="G144" s="408"/>
      <c r="H144" s="405"/>
      <c r="I144" s="144"/>
      <c r="J144" s="244"/>
      <c r="K144" s="525"/>
      <c r="L144" s="526"/>
      <c r="M144" s="525"/>
      <c r="N144" s="316"/>
      <c r="O144" s="544"/>
      <c r="P144" s="544"/>
      <c r="Q144" s="544"/>
      <c r="R144" s="544"/>
      <c r="S144" s="545"/>
    </row>
    <row r="145" spans="1:19" s="2" customFormat="1" ht="54.75" customHeight="1" x14ac:dyDescent="0.2">
      <c r="A145" s="226" t="s">
        <v>76</v>
      </c>
      <c r="B145" s="218" t="s">
        <v>506</v>
      </c>
      <c r="C145" s="224"/>
      <c r="D145" s="224"/>
      <c r="E145" s="224"/>
      <c r="F145" s="224"/>
      <c r="G145" s="49"/>
      <c r="H145" s="75"/>
      <c r="I145" s="71"/>
      <c r="J145" s="140"/>
      <c r="K145" s="526">
        <v>1</v>
      </c>
      <c r="L145" s="526"/>
      <c r="M145" s="526"/>
      <c r="N145" s="203" t="s">
        <v>35</v>
      </c>
      <c r="O145" s="546"/>
      <c r="P145" s="544"/>
      <c r="Q145" s="544"/>
      <c r="R145" s="544"/>
      <c r="S145" s="545"/>
    </row>
    <row r="146" spans="1:19" ht="36.75" customHeight="1" x14ac:dyDescent="0.2">
      <c r="A146" s="227"/>
      <c r="B146" s="245" t="s">
        <v>739</v>
      </c>
      <c r="C146" s="307"/>
      <c r="D146" s="307"/>
      <c r="E146" s="307"/>
      <c r="F146" s="307"/>
      <c r="G146" s="2"/>
      <c r="H146" s="144"/>
      <c r="I146" s="140"/>
      <c r="J146" s="140"/>
      <c r="K146" s="526">
        <v>1</v>
      </c>
      <c r="L146" s="526"/>
      <c r="M146" s="526"/>
      <c r="N146" s="165" t="s">
        <v>28</v>
      </c>
      <c r="O146" s="544"/>
      <c r="P146" s="544"/>
      <c r="Q146" s="544"/>
      <c r="R146" s="544"/>
      <c r="S146" s="545"/>
    </row>
    <row r="147" spans="1:19" ht="52.5" customHeight="1" x14ac:dyDescent="0.2">
      <c r="A147" s="189" t="s">
        <v>194</v>
      </c>
      <c r="B147" s="245" t="s">
        <v>507</v>
      </c>
      <c r="C147" s="307"/>
      <c r="D147" s="307"/>
      <c r="E147" s="307"/>
      <c r="F147" s="307"/>
      <c r="G147" s="377"/>
      <c r="H147" s="190"/>
      <c r="I147" s="150"/>
      <c r="J147" s="150"/>
      <c r="K147" s="523">
        <v>1</v>
      </c>
      <c r="L147" s="523"/>
      <c r="M147" s="523"/>
      <c r="N147" s="165" t="s">
        <v>28</v>
      </c>
      <c r="O147" s="544"/>
      <c r="P147" s="544"/>
      <c r="Q147" s="544"/>
      <c r="R147" s="544"/>
      <c r="S147" s="545"/>
    </row>
    <row r="148" spans="1:19" ht="24" customHeight="1" x14ac:dyDescent="0.2">
      <c r="A148" s="189" t="s">
        <v>768</v>
      </c>
      <c r="B148" s="376" t="s">
        <v>132</v>
      </c>
      <c r="C148" s="393"/>
      <c r="D148" s="393"/>
      <c r="E148" s="393"/>
      <c r="F148" s="393"/>
      <c r="G148" s="399"/>
      <c r="H148" s="190"/>
      <c r="I148" s="150"/>
      <c r="J148" s="150"/>
      <c r="K148" s="531"/>
      <c r="L148" s="527"/>
      <c r="M148" s="527"/>
      <c r="N148" s="146"/>
      <c r="O148" s="527"/>
      <c r="P148" s="527"/>
      <c r="Q148" s="527"/>
      <c r="R148" s="527"/>
      <c r="S148" s="555"/>
    </row>
    <row r="149" spans="1:19" ht="27.75" customHeight="1" x14ac:dyDescent="0.2">
      <c r="A149" s="189" t="s">
        <v>195</v>
      </c>
      <c r="B149" s="215" t="s">
        <v>508</v>
      </c>
      <c r="C149" s="216"/>
      <c r="D149" s="216"/>
      <c r="E149" s="216"/>
      <c r="F149" s="216"/>
      <c r="G149" s="194"/>
      <c r="H149" s="190"/>
      <c r="I149" s="150"/>
      <c r="J149" s="150"/>
      <c r="K149" s="523">
        <v>1</v>
      </c>
      <c r="L149" s="523"/>
      <c r="M149" s="523"/>
      <c r="N149" s="203" t="s">
        <v>35</v>
      </c>
      <c r="O149" s="544"/>
      <c r="P149" s="544"/>
      <c r="Q149" s="544"/>
      <c r="R149" s="544"/>
      <c r="S149" s="545"/>
    </row>
    <row r="150" spans="1:19" ht="45" customHeight="1" x14ac:dyDescent="0.2">
      <c r="A150" s="189" t="s">
        <v>196</v>
      </c>
      <c r="B150" s="215" t="s">
        <v>509</v>
      </c>
      <c r="C150" s="216"/>
      <c r="D150" s="216"/>
      <c r="E150" s="216"/>
      <c r="F150" s="216"/>
      <c r="G150" s="194"/>
      <c r="H150" s="190"/>
      <c r="I150" s="150"/>
      <c r="J150" s="150"/>
      <c r="K150" s="523">
        <v>1</v>
      </c>
      <c r="L150" s="523"/>
      <c r="M150" s="523"/>
      <c r="N150" s="165" t="s">
        <v>28</v>
      </c>
      <c r="O150" s="544"/>
      <c r="P150" s="544"/>
      <c r="Q150" s="544"/>
      <c r="R150" s="544"/>
      <c r="S150" s="545"/>
    </row>
    <row r="151" spans="1:19" ht="49.5" customHeight="1" x14ac:dyDescent="0.2">
      <c r="A151" s="189" t="s">
        <v>197</v>
      </c>
      <c r="B151" s="215" t="s">
        <v>419</v>
      </c>
      <c r="C151" s="216"/>
      <c r="D151" s="216"/>
      <c r="E151" s="216"/>
      <c r="F151" s="216"/>
      <c r="G151" s="194"/>
      <c r="H151" s="190"/>
      <c r="I151" s="150"/>
      <c r="J151" s="150"/>
      <c r="K151" s="523">
        <v>1</v>
      </c>
      <c r="L151" s="523"/>
      <c r="M151" s="523"/>
      <c r="N151" s="165" t="s">
        <v>28</v>
      </c>
      <c r="O151" s="544"/>
      <c r="P151" s="544"/>
      <c r="Q151" s="544"/>
      <c r="R151" s="544"/>
      <c r="S151" s="545"/>
    </row>
    <row r="152" spans="1:19" ht="45" customHeight="1" x14ac:dyDescent="0.2">
      <c r="A152" s="189" t="s">
        <v>198</v>
      </c>
      <c r="B152" s="212" t="s">
        <v>867</v>
      </c>
      <c r="C152" s="431"/>
      <c r="D152" s="431"/>
      <c r="E152" s="431"/>
      <c r="F152" s="431"/>
      <c r="G152" s="194"/>
      <c r="H152" s="190"/>
      <c r="I152" s="150"/>
      <c r="J152" s="150"/>
      <c r="K152" s="523">
        <v>1</v>
      </c>
      <c r="L152" s="523"/>
      <c r="M152" s="523"/>
      <c r="N152" s="165" t="s">
        <v>28</v>
      </c>
      <c r="O152" s="544"/>
      <c r="P152" s="544"/>
      <c r="Q152" s="544"/>
      <c r="R152" s="544"/>
      <c r="S152" s="545"/>
    </row>
    <row r="153" spans="1:19" ht="42" customHeight="1" x14ac:dyDescent="0.2">
      <c r="A153" s="189" t="s">
        <v>199</v>
      </c>
      <c r="B153" s="212" t="s">
        <v>237</v>
      </c>
      <c r="C153" s="431"/>
      <c r="D153" s="431"/>
      <c r="E153" s="431"/>
      <c r="F153" s="431"/>
      <c r="G153" s="194"/>
      <c r="H153" s="190"/>
      <c r="I153" s="150"/>
      <c r="J153" s="150"/>
      <c r="K153" s="523">
        <v>1</v>
      </c>
      <c r="L153" s="523"/>
      <c r="M153" s="523"/>
      <c r="N153" s="165" t="s">
        <v>28</v>
      </c>
      <c r="O153" s="544"/>
      <c r="P153" s="544"/>
      <c r="Q153" s="544"/>
      <c r="R153" s="544"/>
      <c r="S153" s="545"/>
    </row>
    <row r="154" spans="1:19" ht="30" customHeight="1" x14ac:dyDescent="0.2">
      <c r="A154" s="189" t="s">
        <v>200</v>
      </c>
      <c r="B154" s="228" t="s">
        <v>138</v>
      </c>
      <c r="C154" s="229"/>
      <c r="D154" s="229"/>
      <c r="E154" s="229"/>
      <c r="F154" s="232"/>
      <c r="G154" s="37"/>
      <c r="H154" s="37"/>
      <c r="I154" s="37"/>
      <c r="J154" s="37"/>
      <c r="K154" s="535">
        <v>1</v>
      </c>
      <c r="L154" s="535"/>
      <c r="M154" s="535"/>
      <c r="N154" s="165" t="s">
        <v>28</v>
      </c>
      <c r="O154" s="571"/>
      <c r="P154" s="572"/>
      <c r="Q154" s="572"/>
      <c r="R154" s="572"/>
      <c r="S154" s="573"/>
    </row>
    <row r="155" spans="1:19" ht="18.75" customHeight="1" x14ac:dyDescent="0.2">
      <c r="A155" s="385"/>
      <c r="B155" s="389" t="s">
        <v>139</v>
      </c>
      <c r="C155" s="390"/>
      <c r="D155" s="390"/>
      <c r="E155" s="390"/>
      <c r="F155" s="390"/>
      <c r="G155" s="391"/>
      <c r="H155" s="8"/>
      <c r="I155" s="8"/>
      <c r="J155" s="8"/>
      <c r="K155" s="536"/>
      <c r="L155" s="536"/>
      <c r="M155" s="536"/>
      <c r="N155" s="8"/>
      <c r="O155" s="574"/>
      <c r="P155" s="574"/>
      <c r="Q155" s="574"/>
      <c r="R155" s="574"/>
      <c r="S155" s="575"/>
    </row>
    <row r="156" spans="1:19" ht="18.75" customHeight="1" x14ac:dyDescent="0.2">
      <c r="A156" s="394"/>
      <c r="B156" s="395" t="s">
        <v>140</v>
      </c>
      <c r="C156" s="396"/>
      <c r="D156" s="396"/>
      <c r="E156" s="396"/>
      <c r="F156" s="396"/>
      <c r="G156" s="46"/>
      <c r="H156" s="8"/>
      <c r="I156" s="8"/>
      <c r="J156" s="8"/>
      <c r="K156" s="536"/>
      <c r="L156" s="536"/>
      <c r="M156" s="536"/>
      <c r="N156" s="136"/>
      <c r="O156" s="574"/>
      <c r="P156" s="574"/>
      <c r="Q156" s="574"/>
      <c r="R156" s="574"/>
      <c r="S156" s="575"/>
    </row>
    <row r="157" spans="1:19" ht="18.75" customHeight="1" x14ac:dyDescent="0.2">
      <c r="A157" s="386"/>
      <c r="B157" s="389" t="s">
        <v>135</v>
      </c>
      <c r="C157" s="390"/>
      <c r="D157" s="390"/>
      <c r="E157" s="390"/>
      <c r="F157" s="390"/>
      <c r="G157" s="391"/>
      <c r="H157" s="8"/>
      <c r="I157" s="8"/>
      <c r="J157" s="8"/>
      <c r="K157" s="536"/>
      <c r="L157" s="536"/>
      <c r="M157" s="536"/>
      <c r="N157" s="136"/>
      <c r="O157" s="574"/>
      <c r="P157" s="574"/>
      <c r="Q157" s="574"/>
      <c r="R157" s="574"/>
      <c r="S157" s="575"/>
    </row>
    <row r="158" spans="1:19" ht="18.75" customHeight="1" x14ac:dyDescent="0.2">
      <c r="A158" s="386"/>
      <c r="B158" s="389" t="s">
        <v>46</v>
      </c>
      <c r="C158" s="390"/>
      <c r="D158" s="390"/>
      <c r="E158" s="390"/>
      <c r="F158" s="390"/>
      <c r="G158" s="391"/>
      <c r="H158" s="8"/>
      <c r="I158" s="8"/>
      <c r="J158" s="8"/>
      <c r="K158" s="536"/>
      <c r="L158" s="536"/>
      <c r="M158" s="536"/>
      <c r="N158" s="136"/>
      <c r="O158" s="574"/>
      <c r="P158" s="574"/>
      <c r="Q158" s="574"/>
      <c r="R158" s="574"/>
      <c r="S158" s="575"/>
    </row>
    <row r="159" spans="1:19" ht="18.75" customHeight="1" x14ac:dyDescent="0.2">
      <c r="A159" s="386"/>
      <c r="B159" s="389" t="s">
        <v>141</v>
      </c>
      <c r="C159" s="390"/>
      <c r="D159" s="390"/>
      <c r="E159" s="390"/>
      <c r="F159" s="390"/>
      <c r="G159" s="391"/>
      <c r="H159" s="8"/>
      <c r="I159" s="8"/>
      <c r="J159" s="8"/>
      <c r="K159" s="536"/>
      <c r="L159" s="536"/>
      <c r="M159" s="536"/>
      <c r="N159" s="136"/>
      <c r="O159" s="574"/>
      <c r="P159" s="574"/>
      <c r="Q159" s="574"/>
      <c r="R159" s="574"/>
      <c r="S159" s="575"/>
    </row>
    <row r="160" spans="1:19" ht="18.75" customHeight="1" x14ac:dyDescent="0.2">
      <c r="A160" s="386"/>
      <c r="B160" s="209" t="s">
        <v>238</v>
      </c>
      <c r="C160" s="210"/>
      <c r="D160" s="210"/>
      <c r="E160" s="210"/>
      <c r="F160" s="211"/>
      <c r="G160" s="46"/>
      <c r="H160" s="8"/>
      <c r="I160" s="8"/>
      <c r="J160" s="8"/>
      <c r="K160" s="536"/>
      <c r="L160" s="536"/>
      <c r="M160" s="536"/>
      <c r="N160" s="136"/>
      <c r="O160" s="574"/>
      <c r="P160" s="574"/>
      <c r="Q160" s="574"/>
      <c r="R160" s="574"/>
      <c r="S160" s="575"/>
    </row>
    <row r="161" spans="1:19" ht="18.75" customHeight="1" x14ac:dyDescent="0.2">
      <c r="A161" s="386"/>
      <c r="B161" s="395" t="s">
        <v>136</v>
      </c>
      <c r="C161" s="396"/>
      <c r="D161" s="396"/>
      <c r="E161" s="396"/>
      <c r="F161" s="396"/>
      <c r="G161" s="46"/>
      <c r="H161" s="8"/>
      <c r="I161" s="8"/>
      <c r="J161" s="8"/>
      <c r="K161" s="536"/>
      <c r="L161" s="536"/>
      <c r="M161" s="536"/>
      <c r="N161" s="136"/>
      <c r="O161" s="574"/>
      <c r="P161" s="574"/>
      <c r="Q161" s="574"/>
      <c r="R161" s="574"/>
      <c r="S161" s="575"/>
    </row>
    <row r="162" spans="1:19" ht="18.75" customHeight="1" x14ac:dyDescent="0.2">
      <c r="A162" s="386"/>
      <c r="B162" s="389" t="s">
        <v>137</v>
      </c>
      <c r="C162" s="390"/>
      <c r="D162" s="390"/>
      <c r="E162" s="390"/>
      <c r="F162" s="390"/>
      <c r="G162" s="391"/>
      <c r="H162" s="8"/>
      <c r="I162" s="8"/>
      <c r="J162" s="8"/>
      <c r="K162" s="536"/>
      <c r="L162" s="536"/>
      <c r="M162" s="536"/>
      <c r="N162" s="136"/>
      <c r="O162" s="574"/>
      <c r="P162" s="574"/>
      <c r="Q162" s="574"/>
      <c r="R162" s="574"/>
      <c r="S162" s="575"/>
    </row>
    <row r="163" spans="1:19" ht="39" customHeight="1" x14ac:dyDescent="0.2">
      <c r="A163" s="90" t="s">
        <v>201</v>
      </c>
      <c r="B163" s="228" t="s">
        <v>516</v>
      </c>
      <c r="C163" s="229"/>
      <c r="D163" s="229"/>
      <c r="E163" s="229"/>
      <c r="F163" s="232"/>
      <c r="G163" s="37"/>
      <c r="H163" s="37"/>
      <c r="I163" s="37"/>
      <c r="J163" s="37"/>
      <c r="K163" s="535">
        <v>1</v>
      </c>
      <c r="L163" s="535"/>
      <c r="M163" s="535"/>
      <c r="N163" s="165" t="s">
        <v>28</v>
      </c>
      <c r="O163" s="571"/>
      <c r="P163" s="572"/>
      <c r="Q163" s="572"/>
      <c r="R163" s="572"/>
      <c r="S163" s="573"/>
    </row>
    <row r="164" spans="1:19" ht="18.75" customHeight="1" x14ac:dyDescent="0.2">
      <c r="A164" s="385"/>
      <c r="B164" s="389" t="s">
        <v>515</v>
      </c>
      <c r="C164" s="390"/>
      <c r="D164" s="390"/>
      <c r="E164" s="390"/>
      <c r="F164" s="390"/>
      <c r="G164" s="391"/>
      <c r="H164" s="8"/>
      <c r="I164" s="8"/>
      <c r="J164" s="8"/>
      <c r="K164" s="536"/>
      <c r="L164" s="536"/>
      <c r="M164" s="536"/>
      <c r="N164" s="8"/>
      <c r="O164" s="574"/>
      <c r="P164" s="574"/>
      <c r="Q164" s="574"/>
      <c r="R164" s="574"/>
      <c r="S164" s="575"/>
    </row>
    <row r="165" spans="1:19" ht="18.75" customHeight="1" x14ac:dyDescent="0.2">
      <c r="A165" s="386"/>
      <c r="B165" s="389" t="s">
        <v>239</v>
      </c>
      <c r="C165" s="390"/>
      <c r="D165" s="390"/>
      <c r="E165" s="390"/>
      <c r="F165" s="390"/>
      <c r="G165" s="391"/>
      <c r="H165" s="8"/>
      <c r="I165" s="8"/>
      <c r="J165" s="8"/>
      <c r="K165" s="536"/>
      <c r="L165" s="536"/>
      <c r="M165" s="536"/>
      <c r="N165" s="136"/>
      <c r="O165" s="574"/>
      <c r="P165" s="574"/>
      <c r="Q165" s="574"/>
      <c r="R165" s="574"/>
      <c r="S165" s="575"/>
    </row>
    <row r="166" spans="1:19" ht="18.75" customHeight="1" x14ac:dyDescent="0.2">
      <c r="A166" s="386"/>
      <c r="B166" s="389" t="s">
        <v>133</v>
      </c>
      <c r="C166" s="390"/>
      <c r="D166" s="390"/>
      <c r="E166" s="390"/>
      <c r="F166" s="390"/>
      <c r="G166" s="391"/>
      <c r="H166" s="8"/>
      <c r="I166" s="8"/>
      <c r="J166" s="8"/>
      <c r="K166" s="536"/>
      <c r="L166" s="536"/>
      <c r="M166" s="536"/>
      <c r="N166" s="136"/>
      <c r="O166" s="574"/>
      <c r="P166" s="574"/>
      <c r="Q166" s="574"/>
      <c r="R166" s="574"/>
      <c r="S166" s="575"/>
    </row>
    <row r="167" spans="1:19" ht="18.75" customHeight="1" x14ac:dyDescent="0.2">
      <c r="A167" s="386"/>
      <c r="B167" s="389" t="s">
        <v>134</v>
      </c>
      <c r="C167" s="390"/>
      <c r="D167" s="390"/>
      <c r="E167" s="390"/>
      <c r="F167" s="390"/>
      <c r="G167" s="391"/>
      <c r="H167" s="8"/>
      <c r="I167" s="8"/>
      <c r="J167" s="8"/>
      <c r="K167" s="536"/>
      <c r="L167" s="536"/>
      <c r="M167" s="536"/>
      <c r="N167" s="136"/>
      <c r="O167" s="574"/>
      <c r="P167" s="574"/>
      <c r="Q167" s="574"/>
      <c r="R167" s="574"/>
      <c r="S167" s="575"/>
    </row>
    <row r="168" spans="1:19" ht="18.75" customHeight="1" x14ac:dyDescent="0.2">
      <c r="A168" s="386"/>
      <c r="B168" s="209" t="s">
        <v>240</v>
      </c>
      <c r="C168" s="210"/>
      <c r="D168" s="210"/>
      <c r="E168" s="210"/>
      <c r="F168" s="211"/>
      <c r="G168" s="46"/>
      <c r="H168" s="8"/>
      <c r="I168" s="8"/>
      <c r="J168" s="8"/>
      <c r="K168" s="536"/>
      <c r="L168" s="536"/>
      <c r="M168" s="536"/>
      <c r="N168" s="136"/>
      <c r="O168" s="574"/>
      <c r="P168" s="574"/>
      <c r="Q168" s="574"/>
      <c r="R168" s="574"/>
      <c r="S168" s="575"/>
    </row>
    <row r="169" spans="1:19" ht="18.75" customHeight="1" x14ac:dyDescent="0.2">
      <c r="A169" s="386"/>
      <c r="B169" s="209" t="s">
        <v>241</v>
      </c>
      <c r="C169" s="397"/>
      <c r="D169" s="397"/>
      <c r="E169" s="397"/>
      <c r="F169" s="398"/>
      <c r="G169" s="46"/>
      <c r="H169" s="8"/>
      <c r="I169" s="8"/>
      <c r="J169" s="8"/>
      <c r="K169" s="536"/>
      <c r="L169" s="536"/>
      <c r="M169" s="536"/>
      <c r="N169" s="136"/>
      <c r="O169" s="574"/>
      <c r="P169" s="574"/>
      <c r="Q169" s="574"/>
      <c r="R169" s="574"/>
      <c r="S169" s="575"/>
    </row>
    <row r="170" spans="1:19" ht="18.75" customHeight="1" x14ac:dyDescent="0.2">
      <c r="A170" s="386"/>
      <c r="B170" s="164" t="s">
        <v>418</v>
      </c>
      <c r="C170" s="169"/>
      <c r="D170" s="169"/>
      <c r="E170" s="169"/>
      <c r="F170" s="169"/>
      <c r="G170" s="178"/>
      <c r="H170" s="8"/>
      <c r="I170" s="8"/>
      <c r="J170" s="8"/>
      <c r="K170" s="536"/>
      <c r="L170" s="536"/>
      <c r="M170" s="536"/>
      <c r="N170" s="136"/>
      <c r="O170" s="574"/>
      <c r="P170" s="574"/>
      <c r="Q170" s="574"/>
      <c r="R170" s="574"/>
      <c r="S170" s="575"/>
    </row>
    <row r="171" spans="1:19" ht="18.75" customHeight="1" x14ac:dyDescent="0.2">
      <c r="A171" s="386"/>
      <c r="B171" s="164" t="s">
        <v>136</v>
      </c>
      <c r="C171" s="169"/>
      <c r="D171" s="169"/>
      <c r="E171" s="169"/>
      <c r="F171" s="169"/>
      <c r="G171" s="178"/>
      <c r="H171" s="8"/>
      <c r="I171" s="8"/>
      <c r="J171" s="8"/>
      <c r="K171" s="536"/>
      <c r="L171" s="536"/>
      <c r="M171" s="536"/>
      <c r="N171" s="136"/>
      <c r="O171" s="574"/>
      <c r="P171" s="574"/>
      <c r="Q171" s="574"/>
      <c r="R171" s="574"/>
      <c r="S171" s="575"/>
    </row>
    <row r="172" spans="1:19" ht="18.75" customHeight="1" x14ac:dyDescent="0.2">
      <c r="A172" s="386"/>
      <c r="B172" s="389" t="s">
        <v>137</v>
      </c>
      <c r="C172" s="390"/>
      <c r="D172" s="390"/>
      <c r="E172" s="390"/>
      <c r="F172" s="390"/>
      <c r="G172" s="391"/>
      <c r="H172" s="8"/>
      <c r="I172" s="8"/>
      <c r="J172" s="8"/>
      <c r="K172" s="536"/>
      <c r="L172" s="536"/>
      <c r="M172" s="536"/>
      <c r="N172" s="136"/>
      <c r="O172" s="574"/>
      <c r="P172" s="574"/>
      <c r="Q172" s="574"/>
      <c r="R172" s="574"/>
      <c r="S172" s="575"/>
    </row>
    <row r="173" spans="1:19" s="2" customFormat="1" ht="37.5" customHeight="1" x14ac:dyDescent="0.2">
      <c r="A173" s="189" t="s">
        <v>242</v>
      </c>
      <c r="B173" s="245" t="s">
        <v>243</v>
      </c>
      <c r="C173" s="246"/>
      <c r="D173" s="246"/>
      <c r="E173" s="246"/>
      <c r="F173" s="246"/>
      <c r="G173" s="254"/>
      <c r="H173" s="150"/>
      <c r="I173" s="150"/>
      <c r="J173" s="150"/>
      <c r="K173" s="522">
        <v>1</v>
      </c>
      <c r="L173" s="522"/>
      <c r="M173" s="522"/>
      <c r="N173" s="165" t="s">
        <v>28</v>
      </c>
      <c r="O173" s="544"/>
      <c r="P173" s="544"/>
      <c r="Q173" s="544"/>
      <c r="R173" s="544"/>
      <c r="S173" s="545"/>
    </row>
    <row r="174" spans="1:19" s="2" customFormat="1" ht="72.75" customHeight="1" x14ac:dyDescent="0.2">
      <c r="A174" s="189" t="s">
        <v>249</v>
      </c>
      <c r="B174" s="245" t="s">
        <v>244</v>
      </c>
      <c r="C174" s="246"/>
      <c r="D174" s="246"/>
      <c r="E174" s="246"/>
      <c r="F174" s="246"/>
      <c r="G174" s="254"/>
      <c r="H174" s="150"/>
      <c r="I174" s="150"/>
      <c r="J174" s="150"/>
      <c r="K174" s="522">
        <v>1</v>
      </c>
      <c r="L174" s="522"/>
      <c r="M174" s="522"/>
      <c r="N174" s="165" t="s">
        <v>28</v>
      </c>
      <c r="O174" s="541"/>
      <c r="P174" s="542"/>
      <c r="Q174" s="542"/>
      <c r="R174" s="542"/>
      <c r="S174" s="543"/>
    </row>
    <row r="175" spans="1:19" ht="27.75" customHeight="1" x14ac:dyDescent="0.2">
      <c r="A175" s="188" t="s">
        <v>769</v>
      </c>
      <c r="B175" s="376" t="s">
        <v>248</v>
      </c>
      <c r="C175" s="393"/>
      <c r="D175" s="393"/>
      <c r="E175" s="393"/>
      <c r="F175" s="393"/>
      <c r="G175" s="2"/>
      <c r="H175" s="140"/>
      <c r="I175" s="140"/>
      <c r="J175" s="140"/>
      <c r="K175" s="522"/>
      <c r="L175" s="522"/>
      <c r="M175" s="522"/>
      <c r="N175" s="177"/>
      <c r="O175" s="544"/>
      <c r="P175" s="544"/>
      <c r="Q175" s="544"/>
      <c r="R175" s="544"/>
      <c r="S175" s="545"/>
    </row>
    <row r="176" spans="1:19" ht="36.75" customHeight="1" x14ac:dyDescent="0.2">
      <c r="A176" s="188" t="s">
        <v>202</v>
      </c>
      <c r="B176" s="215" t="s">
        <v>246</v>
      </c>
      <c r="C176" s="216"/>
      <c r="D176" s="216"/>
      <c r="E176" s="216"/>
      <c r="F176" s="216"/>
      <c r="G176" s="2"/>
      <c r="H176" s="140"/>
      <c r="I176" s="140"/>
      <c r="J176" s="140"/>
      <c r="K176" s="522">
        <v>1</v>
      </c>
      <c r="L176" s="522"/>
      <c r="M176" s="522"/>
      <c r="N176" s="203" t="s">
        <v>35</v>
      </c>
      <c r="O176" s="544"/>
      <c r="P176" s="544"/>
      <c r="Q176" s="544"/>
      <c r="R176" s="544"/>
      <c r="S176" s="545"/>
    </row>
    <row r="177" spans="1:19" ht="36.75" customHeight="1" x14ac:dyDescent="0.2">
      <c r="A177" s="188" t="s">
        <v>203</v>
      </c>
      <c r="B177" s="215" t="s">
        <v>247</v>
      </c>
      <c r="C177" s="216"/>
      <c r="D177" s="216"/>
      <c r="E177" s="216"/>
      <c r="F177" s="216"/>
      <c r="G177" s="2"/>
      <c r="H177" s="140"/>
      <c r="I177" s="140"/>
      <c r="J177" s="140"/>
      <c r="K177" s="522">
        <v>1</v>
      </c>
      <c r="L177" s="522"/>
      <c r="M177" s="522"/>
      <c r="N177" s="165" t="s">
        <v>28</v>
      </c>
      <c r="O177" s="544"/>
      <c r="P177" s="544"/>
      <c r="Q177" s="544"/>
      <c r="R177" s="544"/>
      <c r="S177" s="545"/>
    </row>
    <row r="178" spans="1:19" ht="44.25" customHeight="1" x14ac:dyDescent="0.2">
      <c r="A178" s="226" t="s">
        <v>204</v>
      </c>
      <c r="B178" s="245" t="s">
        <v>510</v>
      </c>
      <c r="C178" s="246"/>
      <c r="D178" s="246"/>
      <c r="E178" s="246"/>
      <c r="F178" s="246"/>
      <c r="G178" s="254"/>
      <c r="H178" s="140"/>
      <c r="I178" s="140"/>
      <c r="J178" s="140"/>
      <c r="K178" s="522">
        <v>1</v>
      </c>
      <c r="L178" s="522"/>
      <c r="M178" s="522"/>
      <c r="N178" s="165" t="s">
        <v>28</v>
      </c>
      <c r="O178" s="544"/>
      <c r="P178" s="544"/>
      <c r="Q178" s="544"/>
      <c r="R178" s="544"/>
      <c r="S178" s="545"/>
    </row>
    <row r="179" spans="1:19" s="2" customFormat="1" ht="31.5" customHeight="1" x14ac:dyDescent="0.2">
      <c r="A179" s="227"/>
      <c r="B179" s="245" t="s">
        <v>511</v>
      </c>
      <c r="C179" s="246"/>
      <c r="D179" s="246"/>
      <c r="E179" s="246"/>
      <c r="F179" s="246"/>
      <c r="G179" s="254"/>
      <c r="H179" s="150"/>
      <c r="I179" s="150"/>
      <c r="J179" s="150"/>
      <c r="K179" s="522">
        <v>1</v>
      </c>
      <c r="L179" s="522"/>
      <c r="M179" s="522"/>
      <c r="N179" s="165" t="s">
        <v>28</v>
      </c>
      <c r="O179" s="544"/>
      <c r="P179" s="544"/>
      <c r="Q179" s="544"/>
      <c r="R179" s="544"/>
      <c r="S179" s="545"/>
    </row>
    <row r="180" spans="1:19" s="2" customFormat="1" ht="51" customHeight="1" x14ac:dyDescent="0.2">
      <c r="A180" s="188" t="s">
        <v>517</v>
      </c>
      <c r="B180" s="245" t="s">
        <v>251</v>
      </c>
      <c r="C180" s="246"/>
      <c r="D180" s="246"/>
      <c r="E180" s="246"/>
      <c r="F180" s="246"/>
      <c r="H180" s="150"/>
      <c r="I180" s="150"/>
      <c r="J180" s="150"/>
      <c r="K180" s="522">
        <v>1</v>
      </c>
      <c r="L180" s="522"/>
      <c r="M180" s="522"/>
      <c r="N180" s="165" t="s">
        <v>28</v>
      </c>
      <c r="O180" s="544"/>
      <c r="P180" s="544"/>
      <c r="Q180" s="544"/>
      <c r="R180" s="544"/>
      <c r="S180" s="545"/>
    </row>
    <row r="181" spans="1:19" s="2" customFormat="1" ht="60" customHeight="1" x14ac:dyDescent="0.2">
      <c r="A181" s="188" t="s">
        <v>205</v>
      </c>
      <c r="B181" s="245" t="s">
        <v>250</v>
      </c>
      <c r="C181" s="246"/>
      <c r="D181" s="246"/>
      <c r="E181" s="246"/>
      <c r="F181" s="246"/>
      <c r="G181" s="254"/>
      <c r="H181" s="150"/>
      <c r="I181" s="150"/>
      <c r="J181" s="150"/>
      <c r="K181" s="522">
        <v>1</v>
      </c>
      <c r="L181" s="522"/>
      <c r="M181" s="522"/>
      <c r="N181" s="165" t="s">
        <v>28</v>
      </c>
      <c r="O181" s="544"/>
      <c r="P181" s="544"/>
      <c r="Q181" s="544"/>
      <c r="R181" s="544"/>
      <c r="S181" s="545"/>
    </row>
    <row r="182" spans="1:19" s="2" customFormat="1" ht="39.75" customHeight="1" x14ac:dyDescent="0.2">
      <c r="A182" s="188" t="s">
        <v>206</v>
      </c>
      <c r="B182" s="215" t="s">
        <v>261</v>
      </c>
      <c r="C182" s="216"/>
      <c r="D182" s="216"/>
      <c r="E182" s="216"/>
      <c r="F182" s="216"/>
      <c r="H182" s="150"/>
      <c r="I182" s="150"/>
      <c r="J182" s="150"/>
      <c r="K182" s="522">
        <v>1</v>
      </c>
      <c r="L182" s="522"/>
      <c r="M182" s="522"/>
      <c r="N182" s="165" t="s">
        <v>28</v>
      </c>
      <c r="O182" s="544"/>
      <c r="P182" s="544"/>
      <c r="Q182" s="544"/>
      <c r="R182" s="544"/>
      <c r="S182" s="545"/>
    </row>
    <row r="183" spans="1:19" s="2" customFormat="1" ht="29.25" customHeight="1" x14ac:dyDescent="0.2">
      <c r="A183" s="188" t="s">
        <v>255</v>
      </c>
      <c r="B183" s="215" t="s">
        <v>252</v>
      </c>
      <c r="C183" s="216"/>
      <c r="D183" s="216"/>
      <c r="E183" s="216"/>
      <c r="F183" s="216"/>
      <c r="G183" s="168"/>
      <c r="H183" s="150"/>
      <c r="I183" s="150"/>
      <c r="J183" s="150"/>
      <c r="K183" s="522">
        <v>1</v>
      </c>
      <c r="L183" s="522"/>
      <c r="M183" s="522"/>
      <c r="N183" s="165" t="s">
        <v>28</v>
      </c>
      <c r="O183" s="544"/>
      <c r="P183" s="544"/>
      <c r="Q183" s="544"/>
      <c r="R183" s="544"/>
      <c r="S183" s="545"/>
    </row>
    <row r="184" spans="1:19" s="2" customFormat="1" ht="35.25" customHeight="1" x14ac:dyDescent="0.2">
      <c r="A184" s="188" t="s">
        <v>256</v>
      </c>
      <c r="B184" s="215" t="s">
        <v>514</v>
      </c>
      <c r="C184" s="216"/>
      <c r="D184" s="216"/>
      <c r="E184" s="216"/>
      <c r="F184" s="216"/>
      <c r="G184" s="205"/>
      <c r="H184" s="150"/>
      <c r="I184" s="150"/>
      <c r="J184" s="150"/>
      <c r="K184" s="522">
        <v>1</v>
      </c>
      <c r="L184" s="522"/>
      <c r="M184" s="522"/>
      <c r="N184" s="206" t="s">
        <v>40</v>
      </c>
      <c r="O184" s="544"/>
      <c r="P184" s="544"/>
      <c r="Q184" s="544"/>
      <c r="R184" s="544"/>
      <c r="S184" s="545"/>
    </row>
    <row r="185" spans="1:19" s="2" customFormat="1" ht="72.75" customHeight="1" x14ac:dyDescent="0.2">
      <c r="A185" s="188" t="s">
        <v>257</v>
      </c>
      <c r="B185" s="218" t="s">
        <v>513</v>
      </c>
      <c r="C185" s="224"/>
      <c r="D185" s="224"/>
      <c r="E185" s="224"/>
      <c r="F185" s="224"/>
      <c r="G185" s="375"/>
      <c r="H185" s="150"/>
      <c r="I185" s="150"/>
      <c r="J185" s="150"/>
      <c r="K185" s="522">
        <v>1</v>
      </c>
      <c r="L185" s="522"/>
      <c r="M185" s="522"/>
      <c r="N185" s="203" t="s">
        <v>35</v>
      </c>
      <c r="O185" s="544"/>
      <c r="P185" s="544"/>
      <c r="Q185" s="544"/>
      <c r="R185" s="544"/>
      <c r="S185" s="545"/>
    </row>
    <row r="186" spans="1:19" s="2" customFormat="1" ht="43.5" customHeight="1" x14ac:dyDescent="0.2">
      <c r="A186" s="188" t="s">
        <v>258</v>
      </c>
      <c r="B186" s="218" t="s">
        <v>868</v>
      </c>
      <c r="C186" s="224"/>
      <c r="D186" s="224"/>
      <c r="E186" s="224"/>
      <c r="F186" s="224"/>
      <c r="G186" s="154"/>
      <c r="H186" s="150"/>
      <c r="I186" s="150"/>
      <c r="J186" s="150"/>
      <c r="K186" s="522">
        <v>1</v>
      </c>
      <c r="L186" s="522"/>
      <c r="M186" s="522"/>
      <c r="N186" s="165" t="s">
        <v>28</v>
      </c>
      <c r="O186" s="544"/>
      <c r="P186" s="544"/>
      <c r="Q186" s="544"/>
      <c r="R186" s="544"/>
      <c r="S186" s="545"/>
    </row>
    <row r="187" spans="1:19" s="2" customFormat="1" ht="38.25" customHeight="1" x14ac:dyDescent="0.2">
      <c r="A187" s="188" t="s">
        <v>259</v>
      </c>
      <c r="B187" s="218" t="s">
        <v>869</v>
      </c>
      <c r="C187" s="224"/>
      <c r="D187" s="224"/>
      <c r="E187" s="224"/>
      <c r="F187" s="224"/>
      <c r="G187" s="154"/>
      <c r="H187" s="150"/>
      <c r="I187" s="150"/>
      <c r="J187" s="150"/>
      <c r="K187" s="522"/>
      <c r="L187" s="522"/>
      <c r="M187" s="522"/>
      <c r="N187" s="165"/>
      <c r="O187" s="544"/>
      <c r="P187" s="544"/>
      <c r="Q187" s="544"/>
      <c r="R187" s="544"/>
      <c r="S187" s="545"/>
    </row>
    <row r="188" spans="1:19" s="2" customFormat="1" ht="33.75" customHeight="1" x14ac:dyDescent="0.2">
      <c r="A188" s="184" t="s">
        <v>834</v>
      </c>
      <c r="B188" s="218" t="s">
        <v>254</v>
      </c>
      <c r="C188" s="224"/>
      <c r="D188" s="224"/>
      <c r="E188" s="224"/>
      <c r="F188" s="224"/>
      <c r="G188" s="154"/>
      <c r="H188" s="150"/>
      <c r="I188" s="150"/>
      <c r="J188" s="150"/>
      <c r="K188" s="522">
        <v>1</v>
      </c>
      <c r="L188" s="522"/>
      <c r="M188" s="522"/>
      <c r="N188" s="165" t="s">
        <v>28</v>
      </c>
      <c r="O188" s="544"/>
      <c r="P188" s="544"/>
      <c r="Q188" s="544"/>
      <c r="R188" s="544"/>
      <c r="S188" s="545"/>
    </row>
    <row r="189" spans="1:19" s="2" customFormat="1" ht="41.25" customHeight="1" x14ac:dyDescent="0.2">
      <c r="A189" s="184" t="s">
        <v>835</v>
      </c>
      <c r="B189" s="218" t="s">
        <v>870</v>
      </c>
      <c r="C189" s="224"/>
      <c r="D189" s="224"/>
      <c r="E189" s="224"/>
      <c r="F189" s="224"/>
      <c r="G189" s="154"/>
      <c r="H189" s="150"/>
      <c r="I189" s="150"/>
      <c r="J189" s="150"/>
      <c r="K189" s="522">
        <v>1</v>
      </c>
      <c r="L189" s="522"/>
      <c r="M189" s="522"/>
      <c r="N189" s="165" t="s">
        <v>28</v>
      </c>
      <c r="O189" s="544"/>
      <c r="P189" s="544"/>
      <c r="Q189" s="544"/>
      <c r="R189" s="544"/>
      <c r="S189" s="545"/>
    </row>
    <row r="190" spans="1:19" s="2" customFormat="1" ht="41.25" customHeight="1" x14ac:dyDescent="0.2">
      <c r="A190" s="188" t="s">
        <v>260</v>
      </c>
      <c r="B190" s="218" t="s">
        <v>253</v>
      </c>
      <c r="C190" s="224"/>
      <c r="D190" s="224"/>
      <c r="E190" s="224"/>
      <c r="F190" s="224"/>
      <c r="G190" s="154"/>
      <c r="H190" s="150"/>
      <c r="I190" s="150"/>
      <c r="J190" s="150"/>
      <c r="K190" s="522">
        <v>1</v>
      </c>
      <c r="L190" s="522"/>
      <c r="M190" s="522"/>
      <c r="N190" s="165" t="s">
        <v>28</v>
      </c>
      <c r="O190" s="544"/>
      <c r="P190" s="544"/>
      <c r="Q190" s="544"/>
      <c r="R190" s="544"/>
      <c r="S190" s="545"/>
    </row>
    <row r="191" spans="1:19" s="2" customFormat="1" ht="20.25" customHeight="1" x14ac:dyDescent="0.2">
      <c r="A191" s="188" t="s">
        <v>770</v>
      </c>
      <c r="B191" s="376" t="s">
        <v>433</v>
      </c>
      <c r="C191" s="246"/>
      <c r="D191" s="246"/>
      <c r="E191" s="246"/>
      <c r="F191" s="246"/>
      <c r="G191" s="254"/>
      <c r="H191" s="150"/>
      <c r="I191" s="150"/>
      <c r="J191" s="150"/>
      <c r="K191" s="522"/>
      <c r="L191" s="522"/>
      <c r="M191" s="522"/>
      <c r="N191" s="206"/>
      <c r="O191" s="544"/>
      <c r="P191" s="544"/>
      <c r="Q191" s="544"/>
      <c r="R191" s="544"/>
      <c r="S191" s="545"/>
    </row>
    <row r="192" spans="1:19" ht="53.25" customHeight="1" x14ac:dyDescent="0.2">
      <c r="A192" s="189" t="s">
        <v>207</v>
      </c>
      <c r="B192" s="245" t="s">
        <v>435</v>
      </c>
      <c r="C192" s="246"/>
      <c r="D192" s="246"/>
      <c r="E192" s="246"/>
      <c r="F192" s="246"/>
      <c r="G192" s="254"/>
      <c r="H192" s="150"/>
      <c r="I192" s="150"/>
      <c r="J192" s="150"/>
      <c r="K192" s="522">
        <v>1</v>
      </c>
      <c r="L192" s="522"/>
      <c r="M192" s="522"/>
      <c r="N192" s="165" t="s">
        <v>28</v>
      </c>
      <c r="O192" s="544"/>
      <c r="P192" s="544"/>
      <c r="Q192" s="544"/>
      <c r="R192" s="544"/>
      <c r="S192" s="545"/>
    </row>
    <row r="193" spans="1:19" ht="42" customHeight="1" x14ac:dyDescent="0.2">
      <c r="A193" s="189" t="s">
        <v>208</v>
      </c>
      <c r="B193" s="245" t="s">
        <v>434</v>
      </c>
      <c r="C193" s="246"/>
      <c r="D193" s="246"/>
      <c r="E193" s="246"/>
      <c r="F193" s="246"/>
      <c r="G193" s="254"/>
      <c r="H193" s="148"/>
      <c r="I193" s="150"/>
      <c r="J193" s="150"/>
      <c r="K193" s="522">
        <v>1</v>
      </c>
      <c r="L193" s="522"/>
      <c r="M193" s="522"/>
      <c r="N193" s="203" t="s">
        <v>35</v>
      </c>
      <c r="O193" s="544"/>
      <c r="P193" s="544"/>
      <c r="Q193" s="544"/>
      <c r="R193" s="544"/>
      <c r="S193" s="545"/>
    </row>
    <row r="194" spans="1:19" ht="42" customHeight="1" x14ac:dyDescent="0.2">
      <c r="A194" s="189" t="s">
        <v>209</v>
      </c>
      <c r="B194" s="245" t="s">
        <v>518</v>
      </c>
      <c r="C194" s="246"/>
      <c r="D194" s="246"/>
      <c r="E194" s="246"/>
      <c r="F194" s="246"/>
      <c r="G194" s="254"/>
      <c r="H194" s="73"/>
      <c r="I194" s="150"/>
      <c r="J194" s="150"/>
      <c r="K194" s="522">
        <v>1</v>
      </c>
      <c r="L194" s="522"/>
      <c r="M194" s="522"/>
      <c r="N194" s="203" t="s">
        <v>35</v>
      </c>
      <c r="O194" s="544"/>
      <c r="P194" s="544"/>
      <c r="Q194" s="544"/>
      <c r="R194" s="544"/>
      <c r="S194" s="545"/>
    </row>
    <row r="195" spans="1:19" ht="40.5" customHeight="1" x14ac:dyDescent="0.2">
      <c r="A195" s="189" t="s">
        <v>210</v>
      </c>
      <c r="B195" s="218" t="s">
        <v>745</v>
      </c>
      <c r="C195" s="224"/>
      <c r="D195" s="224"/>
      <c r="E195" s="224"/>
      <c r="F195" s="224"/>
      <c r="G195" s="375"/>
      <c r="H195" s="73"/>
      <c r="I195" s="150"/>
      <c r="J195" s="150"/>
      <c r="K195" s="522">
        <v>1</v>
      </c>
      <c r="L195" s="522"/>
      <c r="M195" s="522"/>
      <c r="N195" s="165" t="s">
        <v>28</v>
      </c>
      <c r="O195" s="544"/>
      <c r="P195" s="544"/>
      <c r="Q195" s="544"/>
      <c r="R195" s="544"/>
      <c r="S195" s="545"/>
    </row>
    <row r="196" spans="1:19" ht="40.5" customHeight="1" x14ac:dyDescent="0.2">
      <c r="A196" s="189" t="s">
        <v>211</v>
      </c>
      <c r="B196" s="218" t="s">
        <v>436</v>
      </c>
      <c r="C196" s="224"/>
      <c r="D196" s="224"/>
      <c r="E196" s="224"/>
      <c r="F196" s="224"/>
      <c r="G196" s="49"/>
      <c r="H196" s="73"/>
      <c r="I196" s="150"/>
      <c r="J196" s="150"/>
      <c r="K196" s="522">
        <v>1</v>
      </c>
      <c r="L196" s="522"/>
      <c r="M196" s="522"/>
      <c r="N196" s="165" t="s">
        <v>28</v>
      </c>
      <c r="O196" s="544"/>
      <c r="P196" s="544"/>
      <c r="Q196" s="544"/>
      <c r="R196" s="544"/>
      <c r="S196" s="545"/>
    </row>
    <row r="197" spans="1:19" ht="26.25" customHeight="1" x14ac:dyDescent="0.2">
      <c r="A197" s="189" t="s">
        <v>212</v>
      </c>
      <c r="B197" s="218" t="s">
        <v>437</v>
      </c>
      <c r="C197" s="224"/>
      <c r="D197" s="224"/>
      <c r="E197" s="224"/>
      <c r="F197" s="224"/>
      <c r="G197" s="49"/>
      <c r="H197" s="73"/>
      <c r="I197" s="150"/>
      <c r="J197" s="150"/>
      <c r="K197" s="522">
        <v>1</v>
      </c>
      <c r="L197" s="522"/>
      <c r="M197" s="522"/>
      <c r="N197" s="165" t="s">
        <v>28</v>
      </c>
      <c r="O197" s="544"/>
      <c r="P197" s="544"/>
      <c r="Q197" s="544"/>
      <c r="R197" s="544"/>
      <c r="S197" s="545"/>
    </row>
    <row r="198" spans="1:19" ht="32.25" customHeight="1" x14ac:dyDescent="0.2">
      <c r="A198" s="189" t="s">
        <v>213</v>
      </c>
      <c r="B198" s="245" t="s">
        <v>520</v>
      </c>
      <c r="C198" s="246"/>
      <c r="D198" s="246"/>
      <c r="E198" s="246"/>
      <c r="F198" s="246"/>
      <c r="G198" s="49"/>
      <c r="H198" s="73"/>
      <c r="I198" s="150"/>
      <c r="J198" s="150"/>
      <c r="K198" s="522">
        <v>1</v>
      </c>
      <c r="L198" s="522"/>
      <c r="M198" s="522"/>
      <c r="N198" s="203" t="s">
        <v>35</v>
      </c>
      <c r="O198" s="544"/>
      <c r="P198" s="544"/>
      <c r="Q198" s="544"/>
      <c r="R198" s="544"/>
      <c r="S198" s="545"/>
    </row>
    <row r="199" spans="1:19" ht="32.25" customHeight="1" x14ac:dyDescent="0.2">
      <c r="A199" s="189" t="s">
        <v>521</v>
      </c>
      <c r="B199" s="245" t="s">
        <v>438</v>
      </c>
      <c r="C199" s="246"/>
      <c r="D199" s="246"/>
      <c r="E199" s="246"/>
      <c r="F199" s="246"/>
      <c r="G199" s="49"/>
      <c r="H199" s="73"/>
      <c r="I199" s="150"/>
      <c r="J199" s="150"/>
      <c r="K199" s="522">
        <v>1</v>
      </c>
      <c r="L199" s="522"/>
      <c r="M199" s="522"/>
      <c r="N199" s="165" t="s">
        <v>28</v>
      </c>
      <c r="O199" s="544"/>
      <c r="P199" s="544"/>
      <c r="Q199" s="544"/>
      <c r="R199" s="544"/>
      <c r="S199" s="545"/>
    </row>
    <row r="200" spans="1:19" ht="30" customHeight="1" x14ac:dyDescent="0.2">
      <c r="A200" s="189" t="s">
        <v>522</v>
      </c>
      <c r="B200" s="245" t="s">
        <v>439</v>
      </c>
      <c r="C200" s="246"/>
      <c r="D200" s="246"/>
      <c r="E200" s="246"/>
      <c r="F200" s="246"/>
      <c r="G200" s="49"/>
      <c r="H200" s="73"/>
      <c r="I200" s="150"/>
      <c r="J200" s="150"/>
      <c r="K200" s="522">
        <v>1</v>
      </c>
      <c r="L200" s="522"/>
      <c r="M200" s="522"/>
      <c r="N200" s="165" t="s">
        <v>28</v>
      </c>
      <c r="O200" s="544"/>
      <c r="P200" s="544"/>
      <c r="Q200" s="544"/>
      <c r="R200" s="544"/>
      <c r="S200" s="545"/>
    </row>
    <row r="201" spans="1:19" ht="30" customHeight="1" x14ac:dyDescent="0.2">
      <c r="A201" s="189" t="s">
        <v>523</v>
      </c>
      <c r="B201" s="245" t="s">
        <v>519</v>
      </c>
      <c r="C201" s="246"/>
      <c r="D201" s="246"/>
      <c r="E201" s="246"/>
      <c r="F201" s="246"/>
      <c r="G201" s="49"/>
      <c r="H201" s="73"/>
      <c r="I201" s="150"/>
      <c r="J201" s="150"/>
      <c r="K201" s="522">
        <v>1</v>
      </c>
      <c r="L201" s="522"/>
      <c r="M201" s="522"/>
      <c r="N201" s="203" t="s">
        <v>35</v>
      </c>
      <c r="O201" s="544"/>
      <c r="P201" s="544"/>
      <c r="Q201" s="544"/>
      <c r="R201" s="544"/>
      <c r="S201" s="545"/>
    </row>
    <row r="202" spans="1:19" ht="21.75" customHeight="1" x14ac:dyDescent="0.2">
      <c r="A202" s="91"/>
      <c r="B202" s="236" t="s">
        <v>142</v>
      </c>
      <c r="C202" s="237"/>
      <c r="D202" s="237"/>
      <c r="E202" s="237"/>
      <c r="F202" s="238"/>
      <c r="G202" s="193"/>
      <c r="H202" s="193"/>
      <c r="I202" s="193"/>
      <c r="J202" s="193"/>
      <c r="K202" s="519"/>
      <c r="L202" s="519"/>
      <c r="M202" s="519"/>
      <c r="N202" s="196"/>
      <c r="O202" s="519"/>
      <c r="P202" s="519"/>
      <c r="Q202" s="519"/>
      <c r="R202" s="519"/>
      <c r="S202" s="557"/>
    </row>
    <row r="203" spans="1:19" ht="17.25" customHeight="1" x14ac:dyDescent="0.2">
      <c r="A203" s="310" t="s">
        <v>771</v>
      </c>
      <c r="B203" s="378" t="s">
        <v>143</v>
      </c>
      <c r="C203" s="379"/>
      <c r="D203" s="379"/>
      <c r="E203" s="379"/>
      <c r="F203" s="379"/>
      <c r="G203" s="380"/>
      <c r="H203" s="78"/>
      <c r="I203" s="151"/>
      <c r="J203" s="151"/>
      <c r="K203" s="520"/>
      <c r="L203" s="520"/>
      <c r="M203" s="520"/>
      <c r="N203" s="156"/>
      <c r="O203" s="520"/>
      <c r="P203" s="520"/>
      <c r="Q203" s="520"/>
      <c r="R203" s="520"/>
      <c r="S203" s="558"/>
    </row>
    <row r="204" spans="1:19" ht="17.25" customHeight="1" x14ac:dyDescent="0.2">
      <c r="A204" s="310"/>
      <c r="B204" s="381"/>
      <c r="C204" s="382"/>
      <c r="D204" s="382"/>
      <c r="E204" s="382"/>
      <c r="F204" s="382"/>
      <c r="G204" s="313"/>
      <c r="H204" s="185"/>
      <c r="I204" s="186"/>
      <c r="J204" s="186"/>
      <c r="K204" s="521"/>
      <c r="L204" s="521"/>
      <c r="M204" s="521"/>
      <c r="N204" s="166"/>
      <c r="O204" s="521"/>
      <c r="P204" s="521"/>
      <c r="Q204" s="521"/>
      <c r="R204" s="521"/>
      <c r="S204" s="554"/>
    </row>
    <row r="205" spans="1:19" ht="35.25" customHeight="1" x14ac:dyDescent="0.2">
      <c r="A205" s="92" t="s">
        <v>53</v>
      </c>
      <c r="B205" s="215" t="s">
        <v>524</v>
      </c>
      <c r="C205" s="216"/>
      <c r="D205" s="216"/>
      <c r="E205" s="216"/>
      <c r="F205" s="216"/>
      <c r="G205" s="64"/>
      <c r="H205" s="156"/>
      <c r="I205" s="72"/>
      <c r="J205" s="72"/>
      <c r="K205" s="522">
        <v>1</v>
      </c>
      <c r="L205" s="522"/>
      <c r="M205" s="522"/>
      <c r="N205" s="62" t="s">
        <v>28</v>
      </c>
      <c r="O205" s="544"/>
      <c r="P205" s="544"/>
      <c r="Q205" s="544"/>
      <c r="R205" s="544"/>
      <c r="S205" s="545"/>
    </row>
    <row r="206" spans="1:19" ht="29.25" customHeight="1" x14ac:dyDescent="0.2">
      <c r="A206" s="93" t="s">
        <v>54</v>
      </c>
      <c r="B206" s="218" t="s">
        <v>268</v>
      </c>
      <c r="C206" s="224"/>
      <c r="D206" s="224"/>
      <c r="E206" s="224"/>
      <c r="F206" s="224"/>
      <c r="G206" s="225"/>
      <c r="H206" s="61"/>
      <c r="I206" s="60"/>
      <c r="J206" s="60"/>
      <c r="K206" s="537">
        <v>1</v>
      </c>
      <c r="L206" s="537"/>
      <c r="M206" s="537"/>
      <c r="N206" s="206" t="s">
        <v>40</v>
      </c>
      <c r="O206" s="544"/>
      <c r="P206" s="544"/>
      <c r="Q206" s="544"/>
      <c r="R206" s="544"/>
      <c r="S206" s="545"/>
    </row>
    <row r="207" spans="1:19" ht="45" customHeight="1" x14ac:dyDescent="0.2">
      <c r="A207" s="93" t="s">
        <v>90</v>
      </c>
      <c r="B207" s="218" t="s">
        <v>267</v>
      </c>
      <c r="C207" s="224"/>
      <c r="D207" s="224"/>
      <c r="E207" s="224"/>
      <c r="F207" s="224"/>
      <c r="G207" s="225"/>
      <c r="H207" s="61"/>
      <c r="I207" s="61"/>
      <c r="J207" s="60"/>
      <c r="K207" s="537">
        <v>1</v>
      </c>
      <c r="L207" s="537"/>
      <c r="M207" s="537"/>
      <c r="N207" s="62" t="s">
        <v>28</v>
      </c>
      <c r="O207" s="544"/>
      <c r="P207" s="544"/>
      <c r="Q207" s="544"/>
      <c r="R207" s="544"/>
      <c r="S207" s="545"/>
    </row>
    <row r="208" spans="1:19" ht="45" customHeight="1" x14ac:dyDescent="0.2">
      <c r="A208" s="93" t="s">
        <v>55</v>
      </c>
      <c r="B208" s="218" t="s">
        <v>525</v>
      </c>
      <c r="C208" s="224"/>
      <c r="D208" s="224"/>
      <c r="E208" s="224"/>
      <c r="F208" s="224"/>
      <c r="G208" s="158"/>
      <c r="H208" s="61"/>
      <c r="I208" s="34"/>
      <c r="J208" s="60"/>
      <c r="K208" s="537">
        <v>1</v>
      </c>
      <c r="L208" s="537"/>
      <c r="M208" s="537"/>
      <c r="N208" s="62" t="s">
        <v>28</v>
      </c>
      <c r="O208" s="544"/>
      <c r="P208" s="544"/>
      <c r="Q208" s="544"/>
      <c r="R208" s="544"/>
      <c r="S208" s="545"/>
    </row>
    <row r="209" spans="1:19" ht="39" customHeight="1" x14ac:dyDescent="0.2">
      <c r="A209" s="93" t="s">
        <v>56</v>
      </c>
      <c r="B209" s="218" t="s">
        <v>266</v>
      </c>
      <c r="C209" s="224"/>
      <c r="D209" s="224"/>
      <c r="E209" s="224"/>
      <c r="F209" s="224"/>
      <c r="G209" s="225"/>
      <c r="H209" s="61"/>
      <c r="I209" s="60"/>
      <c r="J209" s="60"/>
      <c r="K209" s="537">
        <v>1</v>
      </c>
      <c r="L209" s="537"/>
      <c r="M209" s="537"/>
      <c r="N209" s="59" t="s">
        <v>28</v>
      </c>
      <c r="O209" s="544"/>
      <c r="P209" s="544"/>
      <c r="Q209" s="544"/>
      <c r="R209" s="544"/>
      <c r="S209" s="545"/>
    </row>
    <row r="210" spans="1:19" ht="28.5" customHeight="1" x14ac:dyDescent="0.2">
      <c r="A210" s="93" t="s">
        <v>57</v>
      </c>
      <c r="B210" s="245" t="s">
        <v>265</v>
      </c>
      <c r="C210" s="307"/>
      <c r="D210" s="307"/>
      <c r="E210" s="307"/>
      <c r="F210" s="307"/>
      <c r="G210" s="377"/>
      <c r="H210" s="60"/>
      <c r="I210" s="60"/>
      <c r="J210" s="34"/>
      <c r="K210" s="537">
        <v>1</v>
      </c>
      <c r="L210" s="537"/>
      <c r="M210" s="537"/>
      <c r="N210" s="59" t="s">
        <v>28</v>
      </c>
      <c r="O210" s="544"/>
      <c r="P210" s="544"/>
      <c r="Q210" s="544"/>
      <c r="R210" s="544"/>
      <c r="S210" s="545"/>
    </row>
    <row r="211" spans="1:19" ht="30" customHeight="1" x14ac:dyDescent="0.2">
      <c r="A211" s="93" t="s">
        <v>58</v>
      </c>
      <c r="B211" s="245" t="s">
        <v>341</v>
      </c>
      <c r="C211" s="307"/>
      <c r="D211" s="307"/>
      <c r="E211" s="307"/>
      <c r="F211" s="307"/>
      <c r="G211" s="377"/>
      <c r="H211" s="60"/>
      <c r="I211" s="60"/>
      <c r="J211" s="34"/>
      <c r="K211" s="537">
        <v>1</v>
      </c>
      <c r="L211" s="537"/>
      <c r="M211" s="537"/>
      <c r="N211" s="59" t="s">
        <v>28</v>
      </c>
      <c r="O211" s="544"/>
      <c r="P211" s="544"/>
      <c r="Q211" s="544"/>
      <c r="R211" s="544"/>
      <c r="S211" s="545"/>
    </row>
    <row r="212" spans="1:19" ht="41.25" customHeight="1" x14ac:dyDescent="0.2">
      <c r="A212" s="93" t="s">
        <v>59</v>
      </c>
      <c r="B212" s="245" t="s">
        <v>744</v>
      </c>
      <c r="C212" s="307"/>
      <c r="D212" s="307"/>
      <c r="E212" s="307"/>
      <c r="F212" s="307"/>
      <c r="G212" s="49"/>
      <c r="H212" s="34"/>
      <c r="I212" s="60"/>
      <c r="J212" s="34"/>
      <c r="K212" s="537">
        <v>1</v>
      </c>
      <c r="L212" s="537"/>
      <c r="M212" s="537"/>
      <c r="N212" s="206" t="s">
        <v>40</v>
      </c>
      <c r="O212" s="544"/>
      <c r="P212" s="544"/>
      <c r="Q212" s="544"/>
      <c r="R212" s="544"/>
      <c r="S212" s="545"/>
    </row>
    <row r="213" spans="1:19" ht="48" customHeight="1" x14ac:dyDescent="0.2">
      <c r="A213" s="93" t="s">
        <v>214</v>
      </c>
      <c r="B213" s="215" t="s">
        <v>264</v>
      </c>
      <c r="C213" s="216"/>
      <c r="D213" s="216"/>
      <c r="E213" s="216"/>
      <c r="F213" s="216"/>
      <c r="G213" s="2"/>
      <c r="H213" s="61"/>
      <c r="I213" s="60"/>
      <c r="J213" s="60"/>
      <c r="K213" s="537">
        <v>1</v>
      </c>
      <c r="L213" s="537"/>
      <c r="M213" s="537"/>
      <c r="N213" s="45" t="s">
        <v>35</v>
      </c>
      <c r="O213" s="544"/>
      <c r="P213" s="544"/>
      <c r="Q213" s="544"/>
      <c r="R213" s="544"/>
      <c r="S213" s="545"/>
    </row>
    <row r="214" spans="1:19" s="2" customFormat="1" ht="30" customHeight="1" x14ac:dyDescent="0.2">
      <c r="A214" s="93" t="s">
        <v>215</v>
      </c>
      <c r="B214" s="272" t="s">
        <v>340</v>
      </c>
      <c r="C214" s="273"/>
      <c r="D214" s="273"/>
      <c r="E214" s="273"/>
      <c r="F214" s="273"/>
      <c r="G214" s="392"/>
      <c r="H214" s="150"/>
      <c r="I214" s="150"/>
      <c r="J214" s="145"/>
      <c r="K214" s="523">
        <v>1</v>
      </c>
      <c r="L214" s="523"/>
      <c r="M214" s="523"/>
      <c r="N214" s="45" t="s">
        <v>35</v>
      </c>
      <c r="O214" s="544"/>
      <c r="P214" s="544"/>
      <c r="Q214" s="544"/>
      <c r="R214" s="544"/>
      <c r="S214" s="545"/>
    </row>
    <row r="215" spans="1:19" ht="27.75" customHeight="1" x14ac:dyDescent="0.2">
      <c r="A215" s="373" t="s">
        <v>275</v>
      </c>
      <c r="B215" s="272" t="s">
        <v>262</v>
      </c>
      <c r="C215" s="273"/>
      <c r="D215" s="273"/>
      <c r="E215" s="273"/>
      <c r="F215" s="273"/>
      <c r="G215" s="392"/>
      <c r="H215" s="140"/>
      <c r="I215" s="140"/>
      <c r="J215" s="140"/>
      <c r="K215" s="522">
        <v>1</v>
      </c>
      <c r="L215" s="522"/>
      <c r="M215" s="522"/>
      <c r="N215" s="204" t="s">
        <v>35</v>
      </c>
      <c r="O215" s="544"/>
      <c r="P215" s="544"/>
      <c r="Q215" s="544"/>
      <c r="R215" s="544"/>
      <c r="S215" s="545"/>
    </row>
    <row r="216" spans="1:19" ht="27.75" customHeight="1" x14ac:dyDescent="0.2">
      <c r="A216" s="374"/>
      <c r="B216" s="272" t="s">
        <v>263</v>
      </c>
      <c r="C216" s="273"/>
      <c r="D216" s="273"/>
      <c r="E216" s="273"/>
      <c r="F216" s="273"/>
      <c r="G216" s="170"/>
      <c r="H216" s="140"/>
      <c r="I216" s="140"/>
      <c r="J216" s="140"/>
      <c r="K216" s="522">
        <v>1</v>
      </c>
      <c r="L216" s="522"/>
      <c r="M216" s="522"/>
      <c r="N216" s="45" t="s">
        <v>35</v>
      </c>
      <c r="O216" s="544"/>
      <c r="P216" s="544"/>
      <c r="Q216" s="544"/>
      <c r="R216" s="544"/>
      <c r="S216" s="545"/>
    </row>
    <row r="217" spans="1:19" ht="27.75" customHeight="1" x14ac:dyDescent="0.2">
      <c r="A217" s="93" t="s">
        <v>276</v>
      </c>
      <c r="B217" s="272" t="s">
        <v>269</v>
      </c>
      <c r="C217" s="273"/>
      <c r="D217" s="273"/>
      <c r="E217" s="273"/>
      <c r="F217" s="273"/>
      <c r="G217" s="170"/>
      <c r="H217" s="140"/>
      <c r="I217" s="140"/>
      <c r="J217" s="140"/>
      <c r="K217" s="522">
        <v>1</v>
      </c>
      <c r="L217" s="522"/>
      <c r="M217" s="522"/>
      <c r="N217" s="165" t="s">
        <v>28</v>
      </c>
      <c r="O217" s="544"/>
      <c r="P217" s="544"/>
      <c r="Q217" s="544"/>
      <c r="R217" s="544"/>
      <c r="S217" s="545"/>
    </row>
    <row r="218" spans="1:19" ht="27.75" customHeight="1" x14ac:dyDescent="0.2">
      <c r="A218" s="373"/>
      <c r="B218" s="272" t="s">
        <v>743</v>
      </c>
      <c r="C218" s="273"/>
      <c r="D218" s="273"/>
      <c r="E218" s="273"/>
      <c r="F218" s="273"/>
      <c r="G218" s="170"/>
      <c r="H218" s="140"/>
      <c r="I218" s="140"/>
      <c r="J218" s="140"/>
      <c r="K218" s="522"/>
      <c r="L218" s="522"/>
      <c r="M218" s="522"/>
      <c r="N218" s="204"/>
      <c r="O218" s="544"/>
      <c r="P218" s="544"/>
      <c r="Q218" s="544"/>
      <c r="R218" s="544"/>
      <c r="S218" s="545"/>
    </row>
    <row r="219" spans="1:19" ht="27.75" customHeight="1" x14ac:dyDescent="0.2">
      <c r="A219" s="387"/>
      <c r="B219" s="272" t="s">
        <v>270</v>
      </c>
      <c r="C219" s="273"/>
      <c r="D219" s="273"/>
      <c r="E219" s="273"/>
      <c r="F219" s="273"/>
      <c r="G219" s="170"/>
      <c r="H219" s="140"/>
      <c r="I219" s="140"/>
      <c r="J219" s="140"/>
      <c r="K219" s="522"/>
      <c r="L219" s="522"/>
      <c r="M219" s="522"/>
      <c r="N219" s="204"/>
      <c r="O219" s="544"/>
      <c r="P219" s="544"/>
      <c r="Q219" s="544"/>
      <c r="R219" s="544"/>
      <c r="S219" s="545"/>
    </row>
    <row r="220" spans="1:19" ht="27.75" customHeight="1" x14ac:dyDescent="0.2">
      <c r="A220" s="387"/>
      <c r="B220" s="272" t="s">
        <v>271</v>
      </c>
      <c r="C220" s="273"/>
      <c r="D220" s="273"/>
      <c r="E220" s="273"/>
      <c r="F220" s="273"/>
      <c r="G220" s="170"/>
      <c r="H220" s="140"/>
      <c r="I220" s="140"/>
      <c r="J220" s="140"/>
      <c r="K220" s="522"/>
      <c r="L220" s="522"/>
      <c r="M220" s="522"/>
      <c r="N220" s="204"/>
      <c r="O220" s="544"/>
      <c r="P220" s="544"/>
      <c r="Q220" s="544"/>
      <c r="R220" s="544"/>
      <c r="S220" s="545"/>
    </row>
    <row r="221" spans="1:19" ht="27.75" customHeight="1" x14ac:dyDescent="0.2">
      <c r="A221" s="387"/>
      <c r="B221" s="215" t="s">
        <v>337</v>
      </c>
      <c r="C221" s="216"/>
      <c r="D221" s="216"/>
      <c r="E221" s="216"/>
      <c r="F221" s="216"/>
      <c r="G221" s="170"/>
      <c r="H221" s="140"/>
      <c r="I221" s="140"/>
      <c r="J221" s="140"/>
      <c r="K221" s="522"/>
      <c r="L221" s="522"/>
      <c r="M221" s="522"/>
      <c r="N221" s="204"/>
      <c r="O221" s="544"/>
      <c r="P221" s="544"/>
      <c r="Q221" s="544"/>
      <c r="R221" s="544"/>
      <c r="S221" s="545"/>
    </row>
    <row r="222" spans="1:19" ht="27.75" customHeight="1" x14ac:dyDescent="0.2">
      <c r="A222" s="387"/>
      <c r="B222" s="272" t="s">
        <v>339</v>
      </c>
      <c r="C222" s="273"/>
      <c r="D222" s="273"/>
      <c r="E222" s="273"/>
      <c r="F222" s="273"/>
      <c r="G222" s="170"/>
      <c r="H222" s="140"/>
      <c r="I222" s="140"/>
      <c r="J222" s="140"/>
      <c r="K222" s="522"/>
      <c r="L222" s="522"/>
      <c r="M222" s="522"/>
      <c r="N222" s="204"/>
      <c r="O222" s="544"/>
      <c r="P222" s="544"/>
      <c r="Q222" s="544"/>
      <c r="R222" s="544"/>
      <c r="S222" s="545"/>
    </row>
    <row r="223" spans="1:19" ht="27.75" customHeight="1" x14ac:dyDescent="0.2">
      <c r="A223" s="387"/>
      <c r="B223" s="215" t="s">
        <v>338</v>
      </c>
      <c r="C223" s="216"/>
      <c r="D223" s="216"/>
      <c r="E223" s="216"/>
      <c r="F223" s="216"/>
      <c r="G223" s="170"/>
      <c r="H223" s="140"/>
      <c r="I223" s="140"/>
      <c r="J223" s="140"/>
      <c r="K223" s="522"/>
      <c r="L223" s="522"/>
      <c r="M223" s="522"/>
      <c r="N223" s="204"/>
      <c r="O223" s="544"/>
      <c r="P223" s="544"/>
      <c r="Q223" s="544"/>
      <c r="R223" s="544"/>
      <c r="S223" s="545"/>
    </row>
    <row r="224" spans="1:19" ht="27.75" customHeight="1" x14ac:dyDescent="0.2">
      <c r="A224" s="387"/>
      <c r="B224" s="272" t="s">
        <v>272</v>
      </c>
      <c r="C224" s="273"/>
      <c r="D224" s="273"/>
      <c r="E224" s="273"/>
      <c r="F224" s="273"/>
      <c r="G224" s="170"/>
      <c r="H224" s="140"/>
      <c r="I224" s="140"/>
      <c r="J224" s="140"/>
      <c r="K224" s="522"/>
      <c r="L224" s="522"/>
      <c r="M224" s="522"/>
      <c r="N224" s="204"/>
      <c r="O224" s="544"/>
      <c r="P224" s="544"/>
      <c r="Q224" s="544"/>
      <c r="R224" s="544"/>
      <c r="S224" s="545"/>
    </row>
    <row r="225" spans="1:19" ht="27.75" customHeight="1" x14ac:dyDescent="0.2">
      <c r="A225" s="387"/>
      <c r="B225" s="272" t="s">
        <v>273</v>
      </c>
      <c r="C225" s="273"/>
      <c r="D225" s="273"/>
      <c r="E225" s="273"/>
      <c r="F225" s="273"/>
      <c r="G225" s="170"/>
      <c r="H225" s="140"/>
      <c r="I225" s="140"/>
      <c r="J225" s="140"/>
      <c r="K225" s="522"/>
      <c r="L225" s="522"/>
      <c r="M225" s="522"/>
      <c r="N225" s="204"/>
      <c r="O225" s="544"/>
      <c r="P225" s="544"/>
      <c r="Q225" s="544"/>
      <c r="R225" s="544"/>
      <c r="S225" s="545"/>
    </row>
    <row r="226" spans="1:19" ht="30" customHeight="1" x14ac:dyDescent="0.2">
      <c r="A226" s="374"/>
      <c r="B226" s="217" t="s">
        <v>274</v>
      </c>
      <c r="C226" s="213"/>
      <c r="D226" s="213"/>
      <c r="E226" s="213"/>
      <c r="F226" s="213"/>
      <c r="G226" s="48"/>
      <c r="H226" s="150"/>
      <c r="I226" s="150"/>
      <c r="J226" s="150"/>
      <c r="K226" s="522">
        <v>1</v>
      </c>
      <c r="L226" s="522"/>
      <c r="M226" s="522"/>
      <c r="N226" s="165" t="s">
        <v>28</v>
      </c>
      <c r="O226" s="544"/>
      <c r="P226" s="544"/>
      <c r="Q226" s="544"/>
      <c r="R226" s="544"/>
      <c r="S226" s="545"/>
    </row>
    <row r="227" spans="1:19" ht="73.5" customHeight="1" x14ac:dyDescent="0.2">
      <c r="A227" s="388" t="s">
        <v>281</v>
      </c>
      <c r="B227" s="272" t="s">
        <v>526</v>
      </c>
      <c r="C227" s="273"/>
      <c r="D227" s="273"/>
      <c r="E227" s="273"/>
      <c r="F227" s="273"/>
      <c r="G227" s="170"/>
      <c r="H227" s="140"/>
      <c r="I227" s="140"/>
      <c r="J227" s="140"/>
      <c r="K227" s="522">
        <v>1</v>
      </c>
      <c r="L227" s="522"/>
      <c r="M227" s="522"/>
      <c r="N227" s="45" t="s">
        <v>35</v>
      </c>
      <c r="O227" s="544"/>
      <c r="P227" s="544"/>
      <c r="Q227" s="544"/>
      <c r="R227" s="544"/>
      <c r="S227" s="545"/>
    </row>
    <row r="228" spans="1:19" ht="30" customHeight="1" x14ac:dyDescent="0.2">
      <c r="A228" s="388"/>
      <c r="B228" s="272" t="s">
        <v>280</v>
      </c>
      <c r="C228" s="273"/>
      <c r="D228" s="273"/>
      <c r="E228" s="273"/>
      <c r="F228" s="273"/>
      <c r="G228" s="170"/>
      <c r="H228" s="140"/>
      <c r="I228" s="140"/>
      <c r="J228" s="140"/>
      <c r="K228" s="522">
        <v>1</v>
      </c>
      <c r="L228" s="522"/>
      <c r="M228" s="522"/>
      <c r="N228" s="165" t="s">
        <v>28</v>
      </c>
      <c r="O228" s="544"/>
      <c r="P228" s="544"/>
      <c r="Q228" s="544"/>
      <c r="R228" s="544"/>
      <c r="S228" s="545"/>
    </row>
    <row r="229" spans="1:19" ht="58.5" customHeight="1" x14ac:dyDescent="0.2">
      <c r="A229" s="94" t="s">
        <v>807</v>
      </c>
      <c r="B229" s="272" t="s">
        <v>527</v>
      </c>
      <c r="C229" s="273"/>
      <c r="D229" s="273"/>
      <c r="E229" s="273"/>
      <c r="F229" s="273"/>
      <c r="G229" s="170"/>
      <c r="H229" s="140"/>
      <c r="I229" s="140"/>
      <c r="J229" s="140"/>
      <c r="K229" s="522">
        <v>1</v>
      </c>
      <c r="L229" s="522"/>
      <c r="M229" s="522"/>
      <c r="N229" s="165" t="s">
        <v>28</v>
      </c>
      <c r="O229" s="544"/>
      <c r="P229" s="544"/>
      <c r="Q229" s="544"/>
      <c r="R229" s="544"/>
      <c r="S229" s="545"/>
    </row>
    <row r="230" spans="1:19" ht="46.5" customHeight="1" x14ac:dyDescent="0.2">
      <c r="A230" s="94" t="s">
        <v>808</v>
      </c>
      <c r="B230" s="272" t="s">
        <v>282</v>
      </c>
      <c r="C230" s="273"/>
      <c r="D230" s="273"/>
      <c r="E230" s="273"/>
      <c r="F230" s="273"/>
      <c r="G230" s="170"/>
      <c r="H230" s="140"/>
      <c r="I230" s="140"/>
      <c r="J230" s="140"/>
      <c r="K230" s="522">
        <v>1</v>
      </c>
      <c r="L230" s="522"/>
      <c r="M230" s="522"/>
      <c r="N230" s="45" t="s">
        <v>35</v>
      </c>
      <c r="O230" s="544"/>
      <c r="P230" s="544"/>
      <c r="Q230" s="544"/>
      <c r="R230" s="544"/>
      <c r="S230" s="545"/>
    </row>
    <row r="231" spans="1:19" ht="20.25" customHeight="1" x14ac:dyDescent="0.2">
      <c r="A231" s="189" t="s">
        <v>772</v>
      </c>
      <c r="B231" s="228" t="s">
        <v>12</v>
      </c>
      <c r="C231" s="229"/>
      <c r="D231" s="229"/>
      <c r="E231" s="229"/>
      <c r="F231" s="232"/>
      <c r="G231" s="193"/>
      <c r="H231" s="193"/>
      <c r="I231" s="193"/>
      <c r="J231" s="193"/>
      <c r="K231" s="196"/>
      <c r="L231" s="196"/>
      <c r="M231" s="196"/>
      <c r="N231" s="196"/>
      <c r="O231" s="196"/>
      <c r="P231" s="196"/>
      <c r="Q231" s="196"/>
      <c r="R231" s="196"/>
      <c r="S231" s="208"/>
    </row>
    <row r="232" spans="1:19" ht="23.25" customHeight="1" x14ac:dyDescent="0.2">
      <c r="A232" s="189" t="s">
        <v>216</v>
      </c>
      <c r="B232" s="228" t="s">
        <v>144</v>
      </c>
      <c r="C232" s="229"/>
      <c r="D232" s="229"/>
      <c r="E232" s="229"/>
      <c r="F232" s="232"/>
      <c r="G232" s="198"/>
      <c r="H232" s="198"/>
      <c r="I232" s="198"/>
      <c r="J232" s="198"/>
      <c r="K232" s="236"/>
      <c r="L232" s="237"/>
      <c r="M232" s="237"/>
      <c r="N232" s="237"/>
      <c r="O232" s="237"/>
      <c r="P232" s="237"/>
      <c r="Q232" s="237"/>
      <c r="R232" s="237"/>
      <c r="S232" s="271"/>
    </row>
    <row r="233" spans="1:19" ht="34.5" customHeight="1" x14ac:dyDescent="0.2">
      <c r="A233" s="189" t="s">
        <v>217</v>
      </c>
      <c r="B233" s="272" t="s">
        <v>528</v>
      </c>
      <c r="C233" s="273"/>
      <c r="D233" s="273"/>
      <c r="E233" s="273"/>
      <c r="F233" s="273"/>
      <c r="G233" s="198"/>
      <c r="H233" s="14"/>
      <c r="I233" s="14"/>
      <c r="J233" s="14"/>
      <c r="K233" s="576">
        <v>1</v>
      </c>
      <c r="L233" s="576"/>
      <c r="M233" s="576"/>
      <c r="N233" s="165" t="s">
        <v>28</v>
      </c>
      <c r="O233" s="525"/>
      <c r="P233" s="525"/>
      <c r="Q233" s="525"/>
      <c r="R233" s="525"/>
      <c r="S233" s="580"/>
    </row>
    <row r="234" spans="1:19" ht="57.75" customHeight="1" x14ac:dyDescent="0.2">
      <c r="A234" s="189" t="s">
        <v>218</v>
      </c>
      <c r="B234" s="272" t="s">
        <v>529</v>
      </c>
      <c r="C234" s="273"/>
      <c r="D234" s="273"/>
      <c r="E234" s="273"/>
      <c r="F234" s="273"/>
      <c r="G234" s="198"/>
      <c r="H234" s="14"/>
      <c r="I234" s="14"/>
      <c r="J234" s="14"/>
      <c r="K234" s="577">
        <v>1</v>
      </c>
      <c r="L234" s="577"/>
      <c r="M234" s="577"/>
      <c r="N234" s="204" t="s">
        <v>35</v>
      </c>
      <c r="O234" s="525"/>
      <c r="P234" s="525"/>
      <c r="Q234" s="525"/>
      <c r="R234" s="525"/>
      <c r="S234" s="580"/>
    </row>
    <row r="235" spans="1:19" ht="51" customHeight="1" x14ac:dyDescent="0.2">
      <c r="A235" s="189" t="s">
        <v>219</v>
      </c>
      <c r="B235" s="272" t="s">
        <v>530</v>
      </c>
      <c r="C235" s="273"/>
      <c r="D235" s="273"/>
      <c r="E235" s="273"/>
      <c r="F235" s="273"/>
      <c r="G235" s="304"/>
      <c r="H235" s="180"/>
      <c r="I235" s="152"/>
      <c r="J235" s="152"/>
      <c r="K235" s="534">
        <v>1</v>
      </c>
      <c r="L235" s="534"/>
      <c r="M235" s="534"/>
      <c r="N235" s="182" t="s">
        <v>28</v>
      </c>
      <c r="O235" s="525"/>
      <c r="P235" s="525"/>
      <c r="Q235" s="525"/>
      <c r="R235" s="525"/>
      <c r="S235" s="580"/>
    </row>
    <row r="236" spans="1:19" ht="55.5" customHeight="1" x14ac:dyDescent="0.2">
      <c r="A236" s="189" t="s">
        <v>220</v>
      </c>
      <c r="B236" s="272" t="s">
        <v>531</v>
      </c>
      <c r="C236" s="273"/>
      <c r="D236" s="273"/>
      <c r="E236" s="273"/>
      <c r="F236" s="273"/>
      <c r="G236" s="304"/>
      <c r="H236" s="143"/>
      <c r="I236" s="139"/>
      <c r="J236" s="139"/>
      <c r="K236" s="522">
        <v>1</v>
      </c>
      <c r="L236" s="522"/>
      <c r="M236" s="522"/>
      <c r="N236" s="176" t="s">
        <v>28</v>
      </c>
      <c r="O236" s="546"/>
      <c r="P236" s="544"/>
      <c r="Q236" s="544"/>
      <c r="R236" s="544"/>
      <c r="S236" s="545"/>
    </row>
    <row r="237" spans="1:19" ht="42" customHeight="1" x14ac:dyDescent="0.2">
      <c r="A237" s="188" t="s">
        <v>221</v>
      </c>
      <c r="B237" s="218" t="s">
        <v>535</v>
      </c>
      <c r="C237" s="224"/>
      <c r="D237" s="224"/>
      <c r="E237" s="224"/>
      <c r="F237" s="224"/>
      <c r="G237" s="225"/>
      <c r="H237" s="180"/>
      <c r="I237" s="152"/>
      <c r="J237" s="152"/>
      <c r="K237" s="522">
        <v>1</v>
      </c>
      <c r="L237" s="522"/>
      <c r="M237" s="522"/>
      <c r="N237" s="176" t="s">
        <v>28</v>
      </c>
      <c r="O237" s="544"/>
      <c r="P237" s="544"/>
      <c r="Q237" s="544"/>
      <c r="R237" s="544"/>
      <c r="S237" s="545"/>
    </row>
    <row r="238" spans="1:19" s="6" customFormat="1" ht="29.25" customHeight="1" x14ac:dyDescent="0.2">
      <c r="A238" s="189" t="s">
        <v>222</v>
      </c>
      <c r="B238" s="217" t="s">
        <v>532</v>
      </c>
      <c r="C238" s="213"/>
      <c r="D238" s="213"/>
      <c r="E238" s="213"/>
      <c r="F238" s="213"/>
      <c r="G238" s="12"/>
      <c r="H238" s="139"/>
      <c r="I238" s="139"/>
      <c r="J238" s="139"/>
      <c r="K238" s="522"/>
      <c r="L238" s="522"/>
      <c r="M238" s="522"/>
      <c r="N238" s="203"/>
      <c r="O238" s="544"/>
      <c r="P238" s="544"/>
      <c r="Q238" s="544"/>
      <c r="R238" s="544"/>
      <c r="S238" s="545"/>
    </row>
    <row r="239" spans="1:19" s="4" customFormat="1" ht="18" customHeight="1" x14ac:dyDescent="0.2">
      <c r="A239" s="184" t="s">
        <v>836</v>
      </c>
      <c r="B239" s="223" t="s">
        <v>15</v>
      </c>
      <c r="C239" s="213"/>
      <c r="D239" s="213"/>
      <c r="E239" s="213"/>
      <c r="F239" s="213"/>
      <c r="G239" s="12"/>
      <c r="H239" s="78"/>
      <c r="I239" s="151"/>
      <c r="J239" s="151"/>
      <c r="K239" s="523">
        <v>1</v>
      </c>
      <c r="L239" s="523"/>
      <c r="M239" s="523"/>
      <c r="N239" s="203" t="s">
        <v>35</v>
      </c>
      <c r="O239" s="541"/>
      <c r="P239" s="542"/>
      <c r="Q239" s="542"/>
      <c r="R239" s="542"/>
      <c r="S239" s="543"/>
    </row>
    <row r="240" spans="1:19" ht="19.5" customHeight="1" x14ac:dyDescent="0.2">
      <c r="A240" s="184" t="s">
        <v>837</v>
      </c>
      <c r="B240" s="223" t="s">
        <v>69</v>
      </c>
      <c r="C240" s="213"/>
      <c r="D240" s="213"/>
      <c r="E240" s="213"/>
      <c r="F240" s="213"/>
      <c r="G240" s="12"/>
      <c r="H240" s="185"/>
      <c r="I240" s="186"/>
      <c r="J240" s="186"/>
      <c r="K240" s="523">
        <v>1</v>
      </c>
      <c r="L240" s="523"/>
      <c r="M240" s="523"/>
      <c r="N240" s="203" t="s">
        <v>35</v>
      </c>
      <c r="O240" s="541"/>
      <c r="P240" s="542"/>
      <c r="Q240" s="542"/>
      <c r="R240" s="542"/>
      <c r="S240" s="543"/>
    </row>
    <row r="241" spans="1:19" ht="43.5" customHeight="1" x14ac:dyDescent="0.2">
      <c r="A241" s="188" t="s">
        <v>223</v>
      </c>
      <c r="B241" s="218" t="s">
        <v>533</v>
      </c>
      <c r="C241" s="224"/>
      <c r="D241" s="224"/>
      <c r="E241" s="224"/>
      <c r="F241" s="224"/>
      <c r="G241" s="51"/>
      <c r="H241" s="49"/>
      <c r="I241" s="49"/>
      <c r="J241" s="49"/>
      <c r="K241" s="522">
        <v>1</v>
      </c>
      <c r="L241" s="522"/>
      <c r="M241" s="522"/>
      <c r="N241" s="203" t="s">
        <v>35</v>
      </c>
      <c r="O241" s="531"/>
      <c r="P241" s="527"/>
      <c r="Q241" s="527"/>
      <c r="R241" s="527"/>
      <c r="S241" s="555"/>
    </row>
    <row r="242" spans="1:19" s="2" customFormat="1" ht="30.75" customHeight="1" x14ac:dyDescent="0.2">
      <c r="A242" s="189" t="s">
        <v>773</v>
      </c>
      <c r="B242" s="235" t="s">
        <v>422</v>
      </c>
      <c r="C242" s="235"/>
      <c r="D242" s="235"/>
      <c r="E242" s="235"/>
      <c r="F242" s="235"/>
      <c r="G242" s="151"/>
      <c r="H242" s="55"/>
      <c r="I242" s="55"/>
      <c r="J242" s="55"/>
      <c r="K242" s="530"/>
      <c r="L242" s="530"/>
      <c r="M242" s="530"/>
      <c r="N242" s="121"/>
      <c r="O242" s="544"/>
      <c r="P242" s="544"/>
      <c r="Q242" s="544"/>
      <c r="R242" s="544"/>
      <c r="S242" s="545"/>
    </row>
    <row r="243" spans="1:19" s="2" customFormat="1" ht="54.75" customHeight="1" x14ac:dyDescent="0.2">
      <c r="A243" s="189" t="s">
        <v>536</v>
      </c>
      <c r="B243" s="212" t="s">
        <v>423</v>
      </c>
      <c r="C243" s="213"/>
      <c r="D243" s="213"/>
      <c r="E243" s="213"/>
      <c r="F243" s="213"/>
      <c r="G243" s="151"/>
      <c r="H243" s="55"/>
      <c r="I243" s="55"/>
      <c r="J243" s="55"/>
      <c r="K243" s="530">
        <v>1</v>
      </c>
      <c r="L243" s="530"/>
      <c r="M243" s="530"/>
      <c r="N243" s="176" t="s">
        <v>28</v>
      </c>
      <c r="O243" s="544"/>
      <c r="P243" s="544"/>
      <c r="Q243" s="544"/>
      <c r="R243" s="544"/>
      <c r="S243" s="545"/>
    </row>
    <row r="244" spans="1:19" s="2" customFormat="1" ht="42" customHeight="1" x14ac:dyDescent="0.2">
      <c r="A244" s="189" t="s">
        <v>537</v>
      </c>
      <c r="B244" s="212" t="s">
        <v>538</v>
      </c>
      <c r="C244" s="213"/>
      <c r="D244" s="213"/>
      <c r="E244" s="213"/>
      <c r="F244" s="213"/>
      <c r="G244" s="151"/>
      <c r="H244" s="55"/>
      <c r="I244" s="55"/>
      <c r="J244" s="55"/>
      <c r="K244" s="530">
        <v>1</v>
      </c>
      <c r="L244" s="530"/>
      <c r="M244" s="530"/>
      <c r="N244" s="176" t="s">
        <v>28</v>
      </c>
      <c r="O244" s="544"/>
      <c r="P244" s="544"/>
      <c r="Q244" s="544"/>
      <c r="R244" s="544"/>
      <c r="S244" s="545"/>
    </row>
    <row r="245" spans="1:19" ht="38.25" customHeight="1" x14ac:dyDescent="0.2">
      <c r="A245" s="188" t="s">
        <v>774</v>
      </c>
      <c r="B245" s="383" t="s">
        <v>421</v>
      </c>
      <c r="C245" s="384"/>
      <c r="D245" s="384"/>
      <c r="E245" s="384"/>
      <c r="F245" s="384"/>
      <c r="G245" s="151"/>
      <c r="H245" s="156"/>
      <c r="I245" s="156"/>
      <c r="J245" s="156"/>
      <c r="K245" s="522"/>
      <c r="L245" s="522"/>
      <c r="M245" s="522"/>
      <c r="N245" s="165"/>
      <c r="O245" s="544"/>
      <c r="P245" s="544"/>
      <c r="Q245" s="544"/>
      <c r="R245" s="544"/>
      <c r="S245" s="545"/>
    </row>
    <row r="246" spans="1:19" s="2" customFormat="1" ht="56.25" customHeight="1" x14ac:dyDescent="0.2">
      <c r="A246" s="189" t="s">
        <v>539</v>
      </c>
      <c r="B246" s="212" t="s">
        <v>740</v>
      </c>
      <c r="C246" s="213"/>
      <c r="D246" s="213"/>
      <c r="E246" s="213"/>
      <c r="F246" s="213"/>
      <c r="G246" s="151"/>
      <c r="H246" s="55"/>
      <c r="I246" s="55"/>
      <c r="J246" s="55"/>
      <c r="K246" s="530">
        <v>1</v>
      </c>
      <c r="L246" s="530"/>
      <c r="M246" s="530"/>
      <c r="N246" s="203" t="s">
        <v>35</v>
      </c>
      <c r="O246" s="546"/>
      <c r="P246" s="544"/>
      <c r="Q246" s="544"/>
      <c r="R246" s="544"/>
      <c r="S246" s="545"/>
    </row>
    <row r="247" spans="1:19" s="2" customFormat="1" ht="43.5" customHeight="1" x14ac:dyDescent="0.2">
      <c r="A247" s="189" t="s">
        <v>540</v>
      </c>
      <c r="B247" s="212" t="s">
        <v>415</v>
      </c>
      <c r="C247" s="213"/>
      <c r="D247" s="213"/>
      <c r="E247" s="213"/>
      <c r="F247" s="213"/>
      <c r="G247" s="151"/>
      <c r="H247" s="55"/>
      <c r="I247" s="55"/>
      <c r="J247" s="55"/>
      <c r="K247" s="530">
        <v>1</v>
      </c>
      <c r="L247" s="530"/>
      <c r="M247" s="530"/>
      <c r="N247" s="203" t="s">
        <v>35</v>
      </c>
      <c r="O247" s="546"/>
      <c r="P247" s="544"/>
      <c r="Q247" s="544"/>
      <c r="R247" s="544"/>
      <c r="S247" s="545"/>
    </row>
    <row r="248" spans="1:19" s="2" customFormat="1" ht="30.75" customHeight="1" x14ac:dyDescent="0.2">
      <c r="A248" s="189" t="s">
        <v>541</v>
      </c>
      <c r="B248" s="212" t="s">
        <v>420</v>
      </c>
      <c r="C248" s="213"/>
      <c r="D248" s="213"/>
      <c r="E248" s="213"/>
      <c r="F248" s="213"/>
      <c r="G248" s="151"/>
      <c r="H248" s="55"/>
      <c r="I248" s="55"/>
      <c r="J248" s="55"/>
      <c r="K248" s="530">
        <v>1</v>
      </c>
      <c r="L248" s="530"/>
      <c r="M248" s="530"/>
      <c r="N248" s="203" t="s">
        <v>35</v>
      </c>
      <c r="O248" s="546"/>
      <c r="P248" s="544"/>
      <c r="Q248" s="544"/>
      <c r="R248" s="544"/>
      <c r="S248" s="545"/>
    </row>
    <row r="249" spans="1:19" s="2" customFormat="1" ht="42" customHeight="1" x14ac:dyDescent="0.2">
      <c r="A249" s="189" t="s">
        <v>542</v>
      </c>
      <c r="B249" s="212" t="s">
        <v>742</v>
      </c>
      <c r="C249" s="213"/>
      <c r="D249" s="213"/>
      <c r="E249" s="213"/>
      <c r="F249" s="213"/>
      <c r="G249" s="151"/>
      <c r="H249" s="55"/>
      <c r="I249" s="55"/>
      <c r="J249" s="55"/>
      <c r="K249" s="530">
        <v>1</v>
      </c>
      <c r="L249" s="530"/>
      <c r="M249" s="530"/>
      <c r="N249" s="203" t="s">
        <v>35</v>
      </c>
      <c r="O249" s="544"/>
      <c r="P249" s="544"/>
      <c r="Q249" s="544"/>
      <c r="R249" s="544"/>
      <c r="S249" s="545"/>
    </row>
    <row r="250" spans="1:19" s="2" customFormat="1" ht="30.75" customHeight="1" x14ac:dyDescent="0.2">
      <c r="A250" s="189" t="s">
        <v>775</v>
      </c>
      <c r="B250" s="235" t="s">
        <v>424</v>
      </c>
      <c r="C250" s="235"/>
      <c r="D250" s="235"/>
      <c r="E250" s="235"/>
      <c r="F250" s="235"/>
      <c r="G250" s="151"/>
      <c r="H250" s="55"/>
      <c r="I250" s="55"/>
      <c r="J250" s="55"/>
      <c r="K250" s="530"/>
      <c r="L250" s="530"/>
      <c r="M250" s="530"/>
      <c r="N250" s="121"/>
      <c r="O250" s="544"/>
      <c r="P250" s="544"/>
      <c r="Q250" s="544"/>
      <c r="R250" s="544"/>
      <c r="S250" s="545"/>
    </row>
    <row r="251" spans="1:19" s="2" customFormat="1" ht="39.75" customHeight="1" x14ac:dyDescent="0.2">
      <c r="A251" s="189" t="s">
        <v>543</v>
      </c>
      <c r="B251" s="212" t="s">
        <v>741</v>
      </c>
      <c r="C251" s="213"/>
      <c r="D251" s="213"/>
      <c r="E251" s="213"/>
      <c r="F251" s="213"/>
      <c r="G251" s="151"/>
      <c r="H251" s="55"/>
      <c r="I251" s="55"/>
      <c r="J251" s="55"/>
      <c r="K251" s="530">
        <v>1</v>
      </c>
      <c r="L251" s="530"/>
      <c r="M251" s="530"/>
      <c r="N251" s="203" t="s">
        <v>35</v>
      </c>
      <c r="O251" s="544"/>
      <c r="P251" s="544"/>
      <c r="Q251" s="544"/>
      <c r="R251" s="544"/>
      <c r="S251" s="545"/>
    </row>
    <row r="252" spans="1:19" s="2" customFormat="1" ht="30.75" customHeight="1" x14ac:dyDescent="0.2">
      <c r="A252" s="189" t="s">
        <v>544</v>
      </c>
      <c r="B252" s="212" t="s">
        <v>425</v>
      </c>
      <c r="C252" s="213"/>
      <c r="D252" s="213"/>
      <c r="E252" s="213"/>
      <c r="F252" s="213"/>
      <c r="G252" s="151"/>
      <c r="H252" s="55"/>
      <c r="I252" s="55"/>
      <c r="J252" s="55"/>
      <c r="K252" s="530">
        <v>1</v>
      </c>
      <c r="L252" s="530"/>
      <c r="M252" s="530"/>
      <c r="N252" s="176" t="s">
        <v>28</v>
      </c>
      <c r="O252" s="544"/>
      <c r="P252" s="544"/>
      <c r="Q252" s="544"/>
      <c r="R252" s="544"/>
      <c r="S252" s="545"/>
    </row>
    <row r="253" spans="1:19" s="2" customFormat="1" ht="30.75" customHeight="1" x14ac:dyDescent="0.2">
      <c r="A253" s="189" t="s">
        <v>545</v>
      </c>
      <c r="B253" s="212" t="s">
        <v>426</v>
      </c>
      <c r="C253" s="213"/>
      <c r="D253" s="213"/>
      <c r="E253" s="213"/>
      <c r="F253" s="213"/>
      <c r="G253" s="151"/>
      <c r="H253" s="55"/>
      <c r="I253" s="55"/>
      <c r="J253" s="55"/>
      <c r="K253" s="530">
        <v>1</v>
      </c>
      <c r="L253" s="530"/>
      <c r="M253" s="530"/>
      <c r="N253" s="176" t="s">
        <v>28</v>
      </c>
      <c r="O253" s="544"/>
      <c r="P253" s="544"/>
      <c r="Q253" s="544"/>
      <c r="R253" s="544"/>
      <c r="S253" s="545"/>
    </row>
    <row r="254" spans="1:19" s="2" customFormat="1" ht="30.75" customHeight="1" x14ac:dyDescent="0.2">
      <c r="A254" s="189" t="s">
        <v>546</v>
      </c>
      <c r="B254" s="212" t="s">
        <v>427</v>
      </c>
      <c r="C254" s="213"/>
      <c r="D254" s="213"/>
      <c r="E254" s="213"/>
      <c r="F254" s="213"/>
      <c r="G254" s="151"/>
      <c r="H254" s="55"/>
      <c r="I254" s="55"/>
      <c r="J254" s="55"/>
      <c r="K254" s="530">
        <v>1</v>
      </c>
      <c r="L254" s="530"/>
      <c r="M254" s="530"/>
      <c r="N254" s="176" t="s">
        <v>28</v>
      </c>
      <c r="O254" s="544"/>
      <c r="P254" s="544"/>
      <c r="Q254" s="544"/>
      <c r="R254" s="544"/>
      <c r="S254" s="545"/>
    </row>
    <row r="255" spans="1:19" s="2" customFormat="1" ht="42" customHeight="1" x14ac:dyDescent="0.2">
      <c r="A255" s="189" t="s">
        <v>547</v>
      </c>
      <c r="B255" s="212" t="s">
        <v>428</v>
      </c>
      <c r="C255" s="213"/>
      <c r="D255" s="213"/>
      <c r="E255" s="213"/>
      <c r="F255" s="213"/>
      <c r="G255" s="151"/>
      <c r="H255" s="55"/>
      <c r="I255" s="55"/>
      <c r="J255" s="55"/>
      <c r="K255" s="530">
        <v>1</v>
      </c>
      <c r="L255" s="530"/>
      <c r="M255" s="530"/>
      <c r="N255" s="176" t="s">
        <v>28</v>
      </c>
      <c r="O255" s="544"/>
      <c r="P255" s="544"/>
      <c r="Q255" s="544"/>
      <c r="R255" s="544"/>
      <c r="S255" s="545"/>
    </row>
    <row r="256" spans="1:19" ht="22.5" customHeight="1" x14ac:dyDescent="0.2">
      <c r="A256" s="190"/>
      <c r="B256" s="236" t="s">
        <v>354</v>
      </c>
      <c r="C256" s="237"/>
      <c r="D256" s="237"/>
      <c r="E256" s="237"/>
      <c r="F256" s="237"/>
      <c r="G256" s="198"/>
      <c r="H256" s="198"/>
      <c r="I256" s="198"/>
      <c r="J256" s="198"/>
      <c r="K256" s="519"/>
      <c r="L256" s="519"/>
      <c r="M256" s="519"/>
      <c r="N256" s="196"/>
      <c r="O256" s="519"/>
      <c r="P256" s="519"/>
      <c r="Q256" s="519"/>
      <c r="R256" s="519"/>
      <c r="S256" s="557"/>
    </row>
    <row r="257" spans="1:19" ht="22.5" customHeight="1" x14ac:dyDescent="0.2">
      <c r="A257" s="195" t="s">
        <v>776</v>
      </c>
      <c r="B257" s="376" t="s">
        <v>284</v>
      </c>
      <c r="C257" s="307"/>
      <c r="D257" s="307"/>
      <c r="E257" s="307"/>
      <c r="F257" s="307"/>
      <c r="G257" s="319"/>
      <c r="H257" s="72"/>
      <c r="I257" s="150"/>
      <c r="J257" s="150"/>
      <c r="K257" s="522"/>
      <c r="L257" s="522"/>
      <c r="M257" s="522"/>
      <c r="N257" s="165"/>
      <c r="O257" s="544"/>
      <c r="P257" s="544"/>
      <c r="Q257" s="544"/>
      <c r="R257" s="544"/>
      <c r="S257" s="545"/>
    </row>
    <row r="258" spans="1:19" ht="78" customHeight="1" x14ac:dyDescent="0.2">
      <c r="A258" s="189" t="s">
        <v>549</v>
      </c>
      <c r="B258" s="239" t="s">
        <v>441</v>
      </c>
      <c r="C258" s="240"/>
      <c r="D258" s="240"/>
      <c r="E258" s="240"/>
      <c r="F258" s="240"/>
      <c r="G258" s="206"/>
      <c r="H258" s="72"/>
      <c r="I258" s="150"/>
      <c r="J258" s="150"/>
      <c r="K258" s="522">
        <v>1</v>
      </c>
      <c r="L258" s="522"/>
      <c r="M258" s="522"/>
      <c r="N258" s="176" t="s">
        <v>28</v>
      </c>
      <c r="O258" s="544"/>
      <c r="P258" s="544"/>
      <c r="Q258" s="544"/>
      <c r="R258" s="544"/>
      <c r="S258" s="545"/>
    </row>
    <row r="259" spans="1:19" ht="30" customHeight="1" x14ac:dyDescent="0.2">
      <c r="A259" s="189" t="s">
        <v>550</v>
      </c>
      <c r="B259" s="239" t="s">
        <v>440</v>
      </c>
      <c r="C259" s="240"/>
      <c r="D259" s="240"/>
      <c r="E259" s="240"/>
      <c r="F259" s="240"/>
      <c r="G259" s="206"/>
      <c r="H259" s="72"/>
      <c r="I259" s="150"/>
      <c r="J259" s="150"/>
      <c r="K259" s="522">
        <v>1</v>
      </c>
      <c r="L259" s="522"/>
      <c r="M259" s="522"/>
      <c r="N259" s="176" t="s">
        <v>28</v>
      </c>
      <c r="O259" s="544"/>
      <c r="P259" s="544"/>
      <c r="Q259" s="544"/>
      <c r="R259" s="544"/>
      <c r="S259" s="545"/>
    </row>
    <row r="260" spans="1:19" ht="39.75" customHeight="1" x14ac:dyDescent="0.2">
      <c r="A260" s="189" t="s">
        <v>551</v>
      </c>
      <c r="B260" s="239" t="s">
        <v>442</v>
      </c>
      <c r="C260" s="240"/>
      <c r="D260" s="240"/>
      <c r="E260" s="240"/>
      <c r="F260" s="240"/>
      <c r="G260" s="206"/>
      <c r="H260" s="72"/>
      <c r="I260" s="150"/>
      <c r="J260" s="150"/>
      <c r="K260" s="522">
        <v>1</v>
      </c>
      <c r="L260" s="522"/>
      <c r="M260" s="522"/>
      <c r="N260" s="176" t="s">
        <v>28</v>
      </c>
      <c r="O260" s="544"/>
      <c r="P260" s="544"/>
      <c r="Q260" s="544"/>
      <c r="R260" s="544"/>
      <c r="S260" s="545"/>
    </row>
    <row r="261" spans="1:19" ht="39.75" customHeight="1" x14ac:dyDescent="0.2">
      <c r="A261" s="189" t="s">
        <v>552</v>
      </c>
      <c r="B261" s="239" t="s">
        <v>548</v>
      </c>
      <c r="C261" s="240"/>
      <c r="D261" s="240"/>
      <c r="E261" s="240"/>
      <c r="F261" s="240"/>
      <c r="G261" s="206"/>
      <c r="H261" s="72"/>
      <c r="I261" s="150"/>
      <c r="J261" s="150"/>
      <c r="K261" s="522">
        <v>1</v>
      </c>
      <c r="L261" s="522"/>
      <c r="M261" s="522"/>
      <c r="N261" s="176" t="s">
        <v>28</v>
      </c>
      <c r="O261" s="544"/>
      <c r="P261" s="544"/>
      <c r="Q261" s="544"/>
      <c r="R261" s="544"/>
      <c r="S261" s="545"/>
    </row>
    <row r="262" spans="1:19" ht="39.75" customHeight="1" x14ac:dyDescent="0.2">
      <c r="A262" s="189" t="s">
        <v>553</v>
      </c>
      <c r="B262" s="239" t="s">
        <v>285</v>
      </c>
      <c r="C262" s="240"/>
      <c r="D262" s="240"/>
      <c r="E262" s="240"/>
      <c r="F262" s="240"/>
      <c r="G262" s="206"/>
      <c r="H262" s="72"/>
      <c r="I262" s="150"/>
      <c r="J262" s="150"/>
      <c r="K262" s="522">
        <v>1</v>
      </c>
      <c r="L262" s="522"/>
      <c r="M262" s="522"/>
      <c r="N262" s="176" t="s">
        <v>28</v>
      </c>
      <c r="O262" s="544"/>
      <c r="P262" s="544"/>
      <c r="Q262" s="544"/>
      <c r="R262" s="544"/>
      <c r="S262" s="545"/>
    </row>
    <row r="263" spans="1:19" ht="48.75" customHeight="1" x14ac:dyDescent="0.2">
      <c r="A263" s="189" t="s">
        <v>554</v>
      </c>
      <c r="B263" s="215" t="s">
        <v>283</v>
      </c>
      <c r="C263" s="222"/>
      <c r="D263" s="222"/>
      <c r="E263" s="222"/>
      <c r="F263" s="223"/>
      <c r="G263" s="206"/>
      <c r="H263" s="72"/>
      <c r="I263" s="150"/>
      <c r="J263" s="150"/>
      <c r="K263" s="522">
        <v>1</v>
      </c>
      <c r="L263" s="522"/>
      <c r="M263" s="522"/>
      <c r="N263" s="141" t="s">
        <v>40</v>
      </c>
      <c r="O263" s="544"/>
      <c r="P263" s="544"/>
      <c r="Q263" s="544"/>
      <c r="R263" s="544"/>
      <c r="S263" s="545"/>
    </row>
    <row r="264" spans="1:19" ht="22.5" customHeight="1" x14ac:dyDescent="0.2">
      <c r="A264" s="189" t="s">
        <v>777</v>
      </c>
      <c r="B264" s="242" t="s">
        <v>286</v>
      </c>
      <c r="C264" s="221"/>
      <c r="D264" s="221"/>
      <c r="E264" s="221"/>
      <c r="F264" s="221"/>
      <c r="G264" s="206"/>
      <c r="H264" s="72"/>
      <c r="I264" s="150"/>
      <c r="J264" s="150"/>
      <c r="K264" s="522"/>
      <c r="L264" s="522"/>
      <c r="M264" s="522"/>
      <c r="N264" s="165"/>
      <c r="O264" s="544"/>
      <c r="P264" s="544"/>
      <c r="Q264" s="544"/>
      <c r="R264" s="544"/>
      <c r="S264" s="545"/>
    </row>
    <row r="265" spans="1:19" ht="37.5" customHeight="1" x14ac:dyDescent="0.2">
      <c r="A265" s="189" t="s">
        <v>555</v>
      </c>
      <c r="B265" s="220" t="s">
        <v>287</v>
      </c>
      <c r="C265" s="221"/>
      <c r="D265" s="221"/>
      <c r="E265" s="221"/>
      <c r="F265" s="221"/>
      <c r="G265" s="206"/>
      <c r="H265" s="72"/>
      <c r="I265" s="150"/>
      <c r="J265" s="150"/>
      <c r="K265" s="522">
        <v>1</v>
      </c>
      <c r="L265" s="522"/>
      <c r="M265" s="522"/>
      <c r="N265" s="141" t="s">
        <v>40</v>
      </c>
      <c r="O265" s="544"/>
      <c r="P265" s="544"/>
      <c r="Q265" s="544"/>
      <c r="R265" s="544"/>
      <c r="S265" s="545"/>
    </row>
    <row r="266" spans="1:19" ht="45.75" customHeight="1" x14ac:dyDescent="0.2">
      <c r="A266" s="189" t="s">
        <v>570</v>
      </c>
      <c r="B266" s="220" t="s">
        <v>571</v>
      </c>
      <c r="C266" s="221"/>
      <c r="D266" s="221"/>
      <c r="E266" s="221"/>
      <c r="F266" s="221"/>
      <c r="G266" s="206"/>
      <c r="H266" s="72"/>
      <c r="I266" s="150"/>
      <c r="J266" s="150"/>
      <c r="K266" s="522">
        <v>1</v>
      </c>
      <c r="L266" s="522"/>
      <c r="M266" s="522"/>
      <c r="N266" s="176" t="s">
        <v>28</v>
      </c>
      <c r="O266" s="544"/>
      <c r="P266" s="544"/>
      <c r="Q266" s="544"/>
      <c r="R266" s="544"/>
      <c r="S266" s="545"/>
    </row>
    <row r="267" spans="1:19" ht="22.5" customHeight="1" x14ac:dyDescent="0.2">
      <c r="A267" s="226"/>
      <c r="B267" s="220" t="s">
        <v>445</v>
      </c>
      <c r="C267" s="221"/>
      <c r="D267" s="221"/>
      <c r="E267" s="221"/>
      <c r="F267" s="221"/>
      <c r="G267" s="206"/>
      <c r="H267" s="72"/>
      <c r="I267" s="150"/>
      <c r="J267" s="150"/>
      <c r="K267" s="522"/>
      <c r="L267" s="522"/>
      <c r="M267" s="522"/>
      <c r="N267" s="165"/>
      <c r="O267" s="544"/>
      <c r="P267" s="544"/>
      <c r="Q267" s="544"/>
      <c r="R267" s="544"/>
      <c r="S267" s="545"/>
    </row>
    <row r="268" spans="1:19" ht="22.5" customHeight="1" x14ac:dyDescent="0.2">
      <c r="A268" s="231"/>
      <c r="B268" s="220" t="s">
        <v>288</v>
      </c>
      <c r="C268" s="221"/>
      <c r="D268" s="221"/>
      <c r="E268" s="221"/>
      <c r="F268" s="221"/>
      <c r="G268" s="206"/>
      <c r="H268" s="72"/>
      <c r="I268" s="150"/>
      <c r="J268" s="150"/>
      <c r="K268" s="522"/>
      <c r="L268" s="522"/>
      <c r="M268" s="522"/>
      <c r="N268" s="165"/>
      <c r="O268" s="544"/>
      <c r="P268" s="544"/>
      <c r="Q268" s="544"/>
      <c r="R268" s="544"/>
      <c r="S268" s="545"/>
    </row>
    <row r="269" spans="1:19" ht="33" customHeight="1" x14ac:dyDescent="0.2">
      <c r="A269" s="231"/>
      <c r="B269" s="220" t="s">
        <v>289</v>
      </c>
      <c r="C269" s="221"/>
      <c r="D269" s="221"/>
      <c r="E269" s="221"/>
      <c r="F269" s="221"/>
      <c r="G269" s="206"/>
      <c r="H269" s="72"/>
      <c r="I269" s="150"/>
      <c r="J269" s="150"/>
      <c r="K269" s="522"/>
      <c r="L269" s="522"/>
      <c r="M269" s="522"/>
      <c r="N269" s="165"/>
      <c r="O269" s="544"/>
      <c r="P269" s="544"/>
      <c r="Q269" s="544"/>
      <c r="R269" s="544"/>
      <c r="S269" s="545"/>
    </row>
    <row r="270" spans="1:19" ht="46.5" customHeight="1" x14ac:dyDescent="0.2">
      <c r="A270" s="231"/>
      <c r="B270" s="220" t="s">
        <v>290</v>
      </c>
      <c r="C270" s="221"/>
      <c r="D270" s="221"/>
      <c r="E270" s="221"/>
      <c r="F270" s="221"/>
      <c r="G270" s="206"/>
      <c r="H270" s="72"/>
      <c r="I270" s="150"/>
      <c r="J270" s="150"/>
      <c r="K270" s="522"/>
      <c r="L270" s="522"/>
      <c r="M270" s="522"/>
      <c r="N270" s="165"/>
      <c r="O270" s="544"/>
      <c r="P270" s="544"/>
      <c r="Q270" s="544"/>
      <c r="R270" s="544"/>
      <c r="S270" s="545"/>
    </row>
    <row r="271" spans="1:19" ht="22.5" customHeight="1" x14ac:dyDescent="0.2">
      <c r="A271" s="231"/>
      <c r="B271" s="220" t="s">
        <v>291</v>
      </c>
      <c r="C271" s="221"/>
      <c r="D271" s="221"/>
      <c r="E271" s="221"/>
      <c r="F271" s="221"/>
      <c r="G271" s="206"/>
      <c r="H271" s="72"/>
      <c r="I271" s="150"/>
      <c r="J271" s="150"/>
      <c r="K271" s="522"/>
      <c r="L271" s="522"/>
      <c r="M271" s="522"/>
      <c r="N271" s="165"/>
      <c r="O271" s="544"/>
      <c r="P271" s="544"/>
      <c r="Q271" s="544"/>
      <c r="R271" s="544"/>
      <c r="S271" s="545"/>
    </row>
    <row r="272" spans="1:19" ht="22.5" customHeight="1" x14ac:dyDescent="0.2">
      <c r="A272" s="231"/>
      <c r="B272" s="220" t="s">
        <v>292</v>
      </c>
      <c r="C272" s="221"/>
      <c r="D272" s="221"/>
      <c r="E272" s="221"/>
      <c r="F272" s="221"/>
      <c r="G272" s="206"/>
      <c r="H272" s="72"/>
      <c r="I272" s="150"/>
      <c r="J272" s="150"/>
      <c r="K272" s="522"/>
      <c r="L272" s="522"/>
      <c r="M272" s="522"/>
      <c r="N272" s="165"/>
      <c r="O272" s="544"/>
      <c r="P272" s="544"/>
      <c r="Q272" s="544"/>
      <c r="R272" s="544"/>
      <c r="S272" s="545"/>
    </row>
    <row r="273" spans="1:19" ht="22.5" customHeight="1" x14ac:dyDescent="0.2">
      <c r="A273" s="231"/>
      <c r="B273" s="220" t="s">
        <v>293</v>
      </c>
      <c r="C273" s="221"/>
      <c r="D273" s="221"/>
      <c r="E273" s="221"/>
      <c r="F273" s="221"/>
      <c r="G273" s="206"/>
      <c r="H273" s="72"/>
      <c r="I273" s="150"/>
      <c r="J273" s="150"/>
      <c r="K273" s="522"/>
      <c r="L273" s="522"/>
      <c r="M273" s="522"/>
      <c r="N273" s="165"/>
      <c r="O273" s="544"/>
      <c r="P273" s="544"/>
      <c r="Q273" s="544"/>
      <c r="R273" s="544"/>
      <c r="S273" s="545"/>
    </row>
    <row r="274" spans="1:19" ht="22.5" customHeight="1" x14ac:dyDescent="0.2">
      <c r="A274" s="231"/>
      <c r="B274" s="220" t="s">
        <v>294</v>
      </c>
      <c r="C274" s="221"/>
      <c r="D274" s="221"/>
      <c r="E274" s="221"/>
      <c r="F274" s="221"/>
      <c r="G274" s="206"/>
      <c r="H274" s="72"/>
      <c r="I274" s="150"/>
      <c r="J274" s="150"/>
      <c r="K274" s="522"/>
      <c r="L274" s="522"/>
      <c r="M274" s="522"/>
      <c r="N274" s="165"/>
      <c r="O274" s="544"/>
      <c r="P274" s="544"/>
      <c r="Q274" s="544"/>
      <c r="R274" s="544"/>
      <c r="S274" s="545"/>
    </row>
    <row r="275" spans="1:19" ht="22.5" customHeight="1" x14ac:dyDescent="0.2">
      <c r="A275" s="227"/>
      <c r="B275" s="220" t="s">
        <v>136</v>
      </c>
      <c r="C275" s="221"/>
      <c r="D275" s="221"/>
      <c r="E275" s="221"/>
      <c r="F275" s="221"/>
      <c r="G275" s="206"/>
      <c r="H275" s="72"/>
      <c r="I275" s="150"/>
      <c r="J275" s="150"/>
      <c r="K275" s="522"/>
      <c r="L275" s="522"/>
      <c r="M275" s="522"/>
      <c r="N275" s="165"/>
      <c r="O275" s="544"/>
      <c r="P275" s="544"/>
      <c r="Q275" s="544"/>
      <c r="R275" s="544"/>
      <c r="S275" s="545"/>
    </row>
    <row r="276" spans="1:19" ht="22.5" customHeight="1" x14ac:dyDescent="0.2">
      <c r="A276" s="189" t="s">
        <v>778</v>
      </c>
      <c r="B276" s="242" t="s">
        <v>297</v>
      </c>
      <c r="C276" s="243"/>
      <c r="D276" s="243"/>
      <c r="E276" s="243"/>
      <c r="F276" s="243"/>
      <c r="G276" s="206"/>
      <c r="H276" s="72"/>
      <c r="I276" s="150"/>
      <c r="J276" s="150"/>
      <c r="K276" s="522"/>
      <c r="L276" s="522"/>
      <c r="M276" s="522"/>
      <c r="N276" s="165"/>
      <c r="O276" s="544"/>
      <c r="P276" s="544"/>
      <c r="Q276" s="544"/>
      <c r="R276" s="544"/>
      <c r="S276" s="545"/>
    </row>
    <row r="277" spans="1:19" ht="49.5" customHeight="1" x14ac:dyDescent="0.2">
      <c r="A277" s="226" t="s">
        <v>556</v>
      </c>
      <c r="B277" s="220" t="s">
        <v>342</v>
      </c>
      <c r="C277" s="221"/>
      <c r="D277" s="221"/>
      <c r="E277" s="221"/>
      <c r="F277" s="221"/>
      <c r="G277" s="206"/>
      <c r="H277" s="72"/>
      <c r="I277" s="150"/>
      <c r="J277" s="150"/>
      <c r="K277" s="522">
        <v>1</v>
      </c>
      <c r="L277" s="522"/>
      <c r="M277" s="522"/>
      <c r="N277" s="176" t="s">
        <v>28</v>
      </c>
      <c r="O277" s="544"/>
      <c r="P277" s="544"/>
      <c r="Q277" s="544"/>
      <c r="R277" s="544"/>
      <c r="S277" s="545"/>
    </row>
    <row r="278" spans="1:19" ht="30" customHeight="1" x14ac:dyDescent="0.2">
      <c r="A278" s="227"/>
      <c r="B278" s="220" t="s">
        <v>343</v>
      </c>
      <c r="C278" s="221"/>
      <c r="D278" s="221"/>
      <c r="E278" s="221"/>
      <c r="F278" s="221"/>
      <c r="G278" s="220"/>
      <c r="H278" s="221"/>
      <c r="I278" s="221"/>
      <c r="J278" s="150"/>
      <c r="K278" s="522">
        <v>1</v>
      </c>
      <c r="L278" s="522"/>
      <c r="M278" s="522"/>
      <c r="N278" s="176" t="s">
        <v>28</v>
      </c>
      <c r="O278" s="544"/>
      <c r="P278" s="544"/>
      <c r="Q278" s="544"/>
      <c r="R278" s="544"/>
      <c r="S278" s="545"/>
    </row>
    <row r="279" spans="1:19" ht="58.5" customHeight="1" x14ac:dyDescent="0.2">
      <c r="A279" s="189" t="s">
        <v>557</v>
      </c>
      <c r="B279" s="220" t="s">
        <v>295</v>
      </c>
      <c r="C279" s="221"/>
      <c r="D279" s="221"/>
      <c r="E279" s="221"/>
      <c r="F279" s="221"/>
      <c r="G279" s="206"/>
      <c r="H279" s="72"/>
      <c r="I279" s="150"/>
      <c r="J279" s="150"/>
      <c r="K279" s="522">
        <v>1</v>
      </c>
      <c r="L279" s="522"/>
      <c r="M279" s="522"/>
      <c r="N279" s="176" t="s">
        <v>28</v>
      </c>
      <c r="O279" s="544"/>
      <c r="P279" s="544"/>
      <c r="Q279" s="544"/>
      <c r="R279" s="544"/>
      <c r="S279" s="545"/>
    </row>
    <row r="280" spans="1:19" ht="48" customHeight="1" x14ac:dyDescent="0.2">
      <c r="A280" s="189" t="s">
        <v>558</v>
      </c>
      <c r="B280" s="220" t="s">
        <v>296</v>
      </c>
      <c r="C280" s="221"/>
      <c r="D280" s="221"/>
      <c r="E280" s="221"/>
      <c r="F280" s="221"/>
      <c r="G280" s="206"/>
      <c r="H280" s="72"/>
      <c r="I280" s="150"/>
      <c r="J280" s="150"/>
      <c r="K280" s="522">
        <v>1</v>
      </c>
      <c r="L280" s="522"/>
      <c r="M280" s="522"/>
      <c r="N280" s="176" t="s">
        <v>28</v>
      </c>
      <c r="O280" s="544"/>
      <c r="P280" s="544"/>
      <c r="Q280" s="544"/>
      <c r="R280" s="544"/>
      <c r="S280" s="545"/>
    </row>
    <row r="281" spans="1:19" ht="47.25" customHeight="1" x14ac:dyDescent="0.2">
      <c r="A281" s="89" t="s">
        <v>559</v>
      </c>
      <c r="B281" s="220" t="s">
        <v>891</v>
      </c>
      <c r="C281" s="221"/>
      <c r="D281" s="221"/>
      <c r="E281" s="221"/>
      <c r="F281" s="221"/>
      <c r="G281" s="206"/>
      <c r="H281" s="72"/>
      <c r="I281" s="150"/>
      <c r="J281" s="150"/>
      <c r="K281" s="522">
        <v>1</v>
      </c>
      <c r="L281" s="522"/>
      <c r="M281" s="522"/>
      <c r="N281" s="176" t="s">
        <v>28</v>
      </c>
      <c r="O281" s="544"/>
      <c r="P281" s="544"/>
      <c r="Q281" s="544"/>
      <c r="R281" s="544"/>
      <c r="S281" s="545"/>
    </row>
    <row r="282" spans="1:19" ht="63" customHeight="1" x14ac:dyDescent="0.2">
      <c r="A282" s="189" t="s">
        <v>560</v>
      </c>
      <c r="B282" s="220" t="s">
        <v>298</v>
      </c>
      <c r="C282" s="221"/>
      <c r="D282" s="221"/>
      <c r="E282" s="221"/>
      <c r="F282" s="221"/>
      <c r="G282" s="206"/>
      <c r="H282" s="72"/>
      <c r="I282" s="150"/>
      <c r="J282" s="150"/>
      <c r="K282" s="522">
        <v>1</v>
      </c>
      <c r="L282" s="522"/>
      <c r="M282" s="522"/>
      <c r="N282" s="176" t="s">
        <v>28</v>
      </c>
      <c r="O282" s="544"/>
      <c r="P282" s="544"/>
      <c r="Q282" s="544"/>
      <c r="R282" s="544"/>
      <c r="S282" s="545"/>
    </row>
    <row r="283" spans="1:19" ht="22.5" customHeight="1" x14ac:dyDescent="0.2">
      <c r="A283" s="189" t="s">
        <v>779</v>
      </c>
      <c r="B283" s="242" t="s">
        <v>299</v>
      </c>
      <c r="C283" s="243"/>
      <c r="D283" s="243"/>
      <c r="E283" s="243"/>
      <c r="F283" s="243"/>
      <c r="G283" s="206"/>
      <c r="H283" s="72"/>
      <c r="I283" s="150"/>
      <c r="J283" s="150"/>
      <c r="K283" s="522"/>
      <c r="L283" s="522"/>
      <c r="M283" s="522"/>
      <c r="N283" s="165"/>
      <c r="O283" s="544"/>
      <c r="P283" s="544"/>
      <c r="Q283" s="544"/>
      <c r="R283" s="544"/>
      <c r="S283" s="545"/>
    </row>
    <row r="284" spans="1:19" ht="37.5" customHeight="1" x14ac:dyDescent="0.2">
      <c r="A284" s="189" t="s">
        <v>561</v>
      </c>
      <c r="B284" s="220" t="s">
        <v>300</v>
      </c>
      <c r="C284" s="221"/>
      <c r="D284" s="221"/>
      <c r="E284" s="221"/>
      <c r="F284" s="221"/>
      <c r="G284" s="206"/>
      <c r="H284" s="72"/>
      <c r="I284" s="150"/>
      <c r="J284" s="150"/>
      <c r="K284" s="522">
        <v>1</v>
      </c>
      <c r="L284" s="522"/>
      <c r="M284" s="522"/>
      <c r="N284" s="206" t="s">
        <v>40</v>
      </c>
      <c r="O284" s="544"/>
      <c r="P284" s="544"/>
      <c r="Q284" s="544"/>
      <c r="R284" s="544"/>
      <c r="S284" s="545"/>
    </row>
    <row r="285" spans="1:19" ht="57.75" customHeight="1" x14ac:dyDescent="0.2">
      <c r="A285" s="189" t="s">
        <v>562</v>
      </c>
      <c r="B285" s="220" t="s">
        <v>301</v>
      </c>
      <c r="C285" s="221"/>
      <c r="D285" s="221"/>
      <c r="E285" s="221"/>
      <c r="F285" s="221"/>
      <c r="G285" s="206"/>
      <c r="H285" s="72"/>
      <c r="I285" s="150"/>
      <c r="J285" s="150"/>
      <c r="K285" s="522">
        <v>1</v>
      </c>
      <c r="L285" s="522"/>
      <c r="M285" s="522"/>
      <c r="N285" s="206" t="s">
        <v>40</v>
      </c>
      <c r="O285" s="544"/>
      <c r="P285" s="544"/>
      <c r="Q285" s="544"/>
      <c r="R285" s="544"/>
      <c r="S285" s="545"/>
    </row>
    <row r="286" spans="1:19" ht="45.75" customHeight="1" x14ac:dyDescent="0.2">
      <c r="A286" s="189" t="s">
        <v>563</v>
      </c>
      <c r="B286" s="220" t="s">
        <v>302</v>
      </c>
      <c r="C286" s="221"/>
      <c r="D286" s="221"/>
      <c r="E286" s="221"/>
      <c r="F286" s="221"/>
      <c r="G286" s="206"/>
      <c r="H286" s="72"/>
      <c r="I286" s="150"/>
      <c r="J286" s="150"/>
      <c r="K286" s="522">
        <v>1</v>
      </c>
      <c r="L286" s="522"/>
      <c r="M286" s="522"/>
      <c r="N286" s="176" t="s">
        <v>28</v>
      </c>
      <c r="O286" s="544"/>
      <c r="P286" s="544"/>
      <c r="Q286" s="544"/>
      <c r="R286" s="544"/>
      <c r="S286" s="545"/>
    </row>
    <row r="287" spans="1:19" ht="28.5" customHeight="1" x14ac:dyDescent="0.2">
      <c r="A287" s="189" t="s">
        <v>758</v>
      </c>
      <c r="B287" s="242" t="s">
        <v>303</v>
      </c>
      <c r="C287" s="243"/>
      <c r="D287" s="243"/>
      <c r="E287" s="243"/>
      <c r="F287" s="243"/>
      <c r="G287" s="201"/>
      <c r="H287" s="72"/>
      <c r="I287" s="150"/>
      <c r="J287" s="150"/>
      <c r="K287" s="522"/>
      <c r="L287" s="522"/>
      <c r="M287" s="522"/>
      <c r="N287" s="165"/>
      <c r="O287" s="544"/>
      <c r="P287" s="544"/>
      <c r="Q287" s="544"/>
      <c r="R287" s="544"/>
      <c r="S287" s="545"/>
    </row>
    <row r="288" spans="1:19" ht="62.25" customHeight="1" x14ac:dyDescent="0.2">
      <c r="A288" s="189" t="s">
        <v>564</v>
      </c>
      <c r="B288" s="220" t="s">
        <v>304</v>
      </c>
      <c r="C288" s="221"/>
      <c r="D288" s="221"/>
      <c r="E288" s="221"/>
      <c r="F288" s="221"/>
      <c r="G288" s="201"/>
      <c r="H288" s="72"/>
      <c r="I288" s="150"/>
      <c r="J288" s="150"/>
      <c r="K288" s="522">
        <v>1</v>
      </c>
      <c r="L288" s="522"/>
      <c r="M288" s="522"/>
      <c r="N288" s="176" t="s">
        <v>28</v>
      </c>
      <c r="O288" s="544"/>
      <c r="P288" s="544"/>
      <c r="Q288" s="544"/>
      <c r="R288" s="544"/>
      <c r="S288" s="545"/>
    </row>
    <row r="289" spans="1:19" ht="33" customHeight="1" x14ac:dyDescent="0.2">
      <c r="A289" s="189" t="s">
        <v>565</v>
      </c>
      <c r="B289" s="220" t="s">
        <v>305</v>
      </c>
      <c r="C289" s="221"/>
      <c r="D289" s="221"/>
      <c r="E289" s="221"/>
      <c r="F289" s="221"/>
      <c r="G289" s="201"/>
      <c r="H289" s="72"/>
      <c r="I289" s="150"/>
      <c r="J289" s="150"/>
      <c r="K289" s="522">
        <v>1</v>
      </c>
      <c r="L289" s="522"/>
      <c r="M289" s="522"/>
      <c r="N289" s="176" t="s">
        <v>28</v>
      </c>
      <c r="O289" s="544"/>
      <c r="P289" s="544"/>
      <c r="Q289" s="544"/>
      <c r="R289" s="544"/>
      <c r="S289" s="545"/>
    </row>
    <row r="290" spans="1:19" ht="24" customHeight="1" x14ac:dyDescent="0.2">
      <c r="A290" s="189" t="s">
        <v>566</v>
      </c>
      <c r="B290" s="220" t="s">
        <v>568</v>
      </c>
      <c r="C290" s="221"/>
      <c r="D290" s="221"/>
      <c r="E290" s="221"/>
      <c r="F290" s="221"/>
      <c r="G290" s="201"/>
      <c r="H290" s="72"/>
      <c r="I290" s="150"/>
      <c r="J290" s="150"/>
      <c r="K290" s="522">
        <v>1</v>
      </c>
      <c r="L290" s="522"/>
      <c r="M290" s="522"/>
      <c r="N290" s="176" t="s">
        <v>28</v>
      </c>
      <c r="O290" s="544"/>
      <c r="P290" s="544"/>
      <c r="Q290" s="544"/>
      <c r="R290" s="544"/>
      <c r="S290" s="545"/>
    </row>
    <row r="291" spans="1:19" ht="26.25" customHeight="1" x14ac:dyDescent="0.2">
      <c r="A291" s="226"/>
      <c r="B291" s="220" t="s">
        <v>306</v>
      </c>
      <c r="C291" s="221"/>
      <c r="D291" s="221"/>
      <c r="E291" s="221"/>
      <c r="F291" s="221"/>
      <c r="G291" s="201"/>
      <c r="H291" s="72"/>
      <c r="I291" s="150"/>
      <c r="J291" s="150"/>
      <c r="K291" s="522"/>
      <c r="L291" s="522"/>
      <c r="M291" s="522"/>
      <c r="N291" s="165"/>
      <c r="O291" s="544"/>
      <c r="P291" s="544"/>
      <c r="Q291" s="544"/>
      <c r="R291" s="544"/>
      <c r="S291" s="545"/>
    </row>
    <row r="292" spans="1:19" ht="26.25" customHeight="1" x14ac:dyDescent="0.2">
      <c r="A292" s="231"/>
      <c r="B292" s="220" t="s">
        <v>307</v>
      </c>
      <c r="C292" s="221"/>
      <c r="D292" s="221"/>
      <c r="E292" s="221"/>
      <c r="F292" s="221"/>
      <c r="G292" s="201"/>
      <c r="H292" s="72"/>
      <c r="I292" s="150"/>
      <c r="J292" s="150"/>
      <c r="K292" s="522"/>
      <c r="L292" s="522"/>
      <c r="M292" s="522"/>
      <c r="N292" s="165"/>
      <c r="O292" s="544"/>
      <c r="P292" s="544"/>
      <c r="Q292" s="544"/>
      <c r="R292" s="544"/>
      <c r="S292" s="545"/>
    </row>
    <row r="293" spans="1:19" ht="27.75" customHeight="1" x14ac:dyDescent="0.2">
      <c r="A293" s="231"/>
      <c r="B293" s="220" t="s">
        <v>308</v>
      </c>
      <c r="C293" s="221"/>
      <c r="D293" s="221"/>
      <c r="E293" s="221"/>
      <c r="F293" s="221"/>
      <c r="G293" s="201"/>
      <c r="H293" s="72"/>
      <c r="I293" s="150"/>
      <c r="J293" s="150"/>
      <c r="K293" s="522"/>
      <c r="L293" s="522"/>
      <c r="M293" s="522"/>
      <c r="N293" s="165"/>
      <c r="O293" s="544"/>
      <c r="P293" s="544"/>
      <c r="Q293" s="544"/>
      <c r="R293" s="544"/>
      <c r="S293" s="545"/>
    </row>
    <row r="294" spans="1:19" ht="25.5" customHeight="1" x14ac:dyDescent="0.2">
      <c r="A294" s="231"/>
      <c r="B294" s="220" t="s">
        <v>309</v>
      </c>
      <c r="C294" s="221"/>
      <c r="D294" s="221"/>
      <c r="E294" s="221"/>
      <c r="F294" s="221"/>
      <c r="G294" s="201"/>
      <c r="H294" s="72"/>
      <c r="I294" s="150"/>
      <c r="J294" s="150"/>
      <c r="K294" s="522"/>
      <c r="L294" s="522"/>
      <c r="M294" s="522"/>
      <c r="N294" s="165"/>
      <c r="O294" s="544"/>
      <c r="P294" s="544"/>
      <c r="Q294" s="544"/>
      <c r="R294" s="544"/>
      <c r="S294" s="545"/>
    </row>
    <row r="295" spans="1:19" ht="27" customHeight="1" x14ac:dyDescent="0.2">
      <c r="A295" s="231"/>
      <c r="B295" s="220" t="s">
        <v>310</v>
      </c>
      <c r="C295" s="221"/>
      <c r="D295" s="221"/>
      <c r="E295" s="221"/>
      <c r="F295" s="221"/>
      <c r="G295" s="201"/>
      <c r="H295" s="72"/>
      <c r="I295" s="150"/>
      <c r="J295" s="150"/>
      <c r="K295" s="522"/>
      <c r="L295" s="522"/>
      <c r="M295" s="522"/>
      <c r="N295" s="165"/>
      <c r="O295" s="544"/>
      <c r="P295" s="544"/>
      <c r="Q295" s="544"/>
      <c r="R295" s="544"/>
      <c r="S295" s="545"/>
    </row>
    <row r="296" spans="1:19" ht="24.75" customHeight="1" x14ac:dyDescent="0.2">
      <c r="A296" s="231"/>
      <c r="B296" s="220" t="s">
        <v>311</v>
      </c>
      <c r="C296" s="221"/>
      <c r="D296" s="221"/>
      <c r="E296" s="221"/>
      <c r="F296" s="221"/>
      <c r="G296" s="201"/>
      <c r="H296" s="72"/>
      <c r="I296" s="150"/>
      <c r="J296" s="150"/>
      <c r="K296" s="522"/>
      <c r="L296" s="522"/>
      <c r="M296" s="522"/>
      <c r="N296" s="165"/>
      <c r="O296" s="544"/>
      <c r="P296" s="544"/>
      <c r="Q296" s="544"/>
      <c r="R296" s="544"/>
      <c r="S296" s="545"/>
    </row>
    <row r="297" spans="1:19" ht="28.5" customHeight="1" x14ac:dyDescent="0.2">
      <c r="A297" s="231"/>
      <c r="B297" s="308" t="s">
        <v>892</v>
      </c>
      <c r="C297" s="309"/>
      <c r="D297" s="309"/>
      <c r="E297" s="309"/>
      <c r="F297" s="309"/>
      <c r="G297" s="201"/>
      <c r="H297" s="72"/>
      <c r="I297" s="150"/>
      <c r="J297" s="150"/>
      <c r="K297" s="522"/>
      <c r="L297" s="522"/>
      <c r="M297" s="522"/>
      <c r="N297" s="165"/>
      <c r="O297" s="544"/>
      <c r="P297" s="544"/>
      <c r="Q297" s="544"/>
      <c r="R297" s="544"/>
      <c r="S297" s="545"/>
    </row>
    <row r="298" spans="1:19" ht="24" customHeight="1" x14ac:dyDescent="0.2">
      <c r="A298" s="231"/>
      <c r="B298" s="220" t="s">
        <v>312</v>
      </c>
      <c r="C298" s="221"/>
      <c r="D298" s="221"/>
      <c r="E298" s="221"/>
      <c r="F298" s="221"/>
      <c r="G298" s="201"/>
      <c r="H298" s="72"/>
      <c r="I298" s="150"/>
      <c r="J298" s="150"/>
      <c r="K298" s="522"/>
      <c r="L298" s="522"/>
      <c r="M298" s="522"/>
      <c r="N298" s="165"/>
      <c r="O298" s="544"/>
      <c r="P298" s="544"/>
      <c r="Q298" s="544"/>
      <c r="R298" s="544"/>
      <c r="S298" s="545"/>
    </row>
    <row r="299" spans="1:19" ht="24" customHeight="1" x14ac:dyDescent="0.2">
      <c r="A299" s="231"/>
      <c r="B299" s="220" t="s">
        <v>313</v>
      </c>
      <c r="C299" s="221"/>
      <c r="D299" s="221"/>
      <c r="E299" s="221"/>
      <c r="F299" s="221"/>
      <c r="G299" s="201"/>
      <c r="H299" s="72"/>
      <c r="I299" s="150"/>
      <c r="J299" s="150"/>
      <c r="K299" s="522"/>
      <c r="L299" s="522"/>
      <c r="M299" s="522"/>
      <c r="N299" s="165"/>
      <c r="O299" s="544"/>
      <c r="P299" s="544"/>
      <c r="Q299" s="544"/>
      <c r="R299" s="544"/>
      <c r="S299" s="545"/>
    </row>
    <row r="300" spans="1:19" ht="24" customHeight="1" x14ac:dyDescent="0.2">
      <c r="A300" s="231"/>
      <c r="B300" s="220" t="s">
        <v>314</v>
      </c>
      <c r="C300" s="221"/>
      <c r="D300" s="221"/>
      <c r="E300" s="221"/>
      <c r="F300" s="221"/>
      <c r="G300" s="201"/>
      <c r="H300" s="72"/>
      <c r="I300" s="150"/>
      <c r="J300" s="150"/>
      <c r="K300" s="522"/>
      <c r="L300" s="522"/>
      <c r="M300" s="522"/>
      <c r="N300" s="165"/>
      <c r="O300" s="544"/>
      <c r="P300" s="544"/>
      <c r="Q300" s="544"/>
      <c r="R300" s="544"/>
      <c r="S300" s="545"/>
    </row>
    <row r="301" spans="1:19" ht="23.25" customHeight="1" x14ac:dyDescent="0.2">
      <c r="A301" s="231"/>
      <c r="B301" s="220" t="s">
        <v>315</v>
      </c>
      <c r="C301" s="221"/>
      <c r="D301" s="221"/>
      <c r="E301" s="221"/>
      <c r="F301" s="221"/>
      <c r="G301" s="201"/>
      <c r="H301" s="72"/>
      <c r="I301" s="150"/>
      <c r="J301" s="150"/>
      <c r="K301" s="522"/>
      <c r="L301" s="522"/>
      <c r="M301" s="522"/>
      <c r="N301" s="165"/>
      <c r="O301" s="544"/>
      <c r="P301" s="544"/>
      <c r="Q301" s="544"/>
      <c r="R301" s="544"/>
      <c r="S301" s="545"/>
    </row>
    <row r="302" spans="1:19" ht="24" customHeight="1" x14ac:dyDescent="0.2">
      <c r="A302" s="231"/>
      <c r="B302" s="220" t="s">
        <v>316</v>
      </c>
      <c r="C302" s="221"/>
      <c r="D302" s="221"/>
      <c r="E302" s="221"/>
      <c r="F302" s="221"/>
      <c r="G302" s="201"/>
      <c r="H302" s="72"/>
      <c r="I302" s="150"/>
      <c r="J302" s="150"/>
      <c r="K302" s="522"/>
      <c r="L302" s="522"/>
      <c r="M302" s="522"/>
      <c r="N302" s="165"/>
      <c r="O302" s="544"/>
      <c r="P302" s="544"/>
      <c r="Q302" s="544"/>
      <c r="R302" s="544"/>
      <c r="S302" s="545"/>
    </row>
    <row r="303" spans="1:19" ht="24" customHeight="1" x14ac:dyDescent="0.2">
      <c r="A303" s="227"/>
      <c r="B303" s="220" t="s">
        <v>317</v>
      </c>
      <c r="C303" s="221"/>
      <c r="D303" s="221"/>
      <c r="E303" s="221"/>
      <c r="F303" s="221"/>
      <c r="G303" s="201"/>
      <c r="H303" s="72"/>
      <c r="I303" s="150"/>
      <c r="J303" s="150"/>
      <c r="K303" s="522"/>
      <c r="L303" s="522"/>
      <c r="M303" s="522"/>
      <c r="N303" s="165"/>
      <c r="O303" s="544"/>
      <c r="P303" s="544"/>
      <c r="Q303" s="544"/>
      <c r="R303" s="544"/>
      <c r="S303" s="545"/>
    </row>
    <row r="304" spans="1:19" ht="41.25" customHeight="1" thickBot="1" x14ac:dyDescent="0.25">
      <c r="A304" s="189" t="s">
        <v>567</v>
      </c>
      <c r="B304" s="233" t="s">
        <v>569</v>
      </c>
      <c r="C304" s="234"/>
      <c r="D304" s="234"/>
      <c r="E304" s="234"/>
      <c r="F304" s="234"/>
      <c r="G304" s="201"/>
      <c r="H304" s="72"/>
      <c r="I304" s="150"/>
      <c r="J304" s="150"/>
      <c r="K304" s="522">
        <v>1</v>
      </c>
      <c r="L304" s="522"/>
      <c r="M304" s="522"/>
      <c r="N304" s="165" t="s">
        <v>28</v>
      </c>
      <c r="O304" s="544"/>
      <c r="P304" s="544"/>
      <c r="Q304" s="544"/>
      <c r="R304" s="544"/>
      <c r="S304" s="545"/>
    </row>
    <row r="305" spans="1:19" ht="30.75" customHeight="1" x14ac:dyDescent="0.2">
      <c r="A305" s="95" t="s">
        <v>780</v>
      </c>
      <c r="B305" s="235" t="s">
        <v>318</v>
      </c>
      <c r="C305" s="235"/>
      <c r="D305" s="235"/>
      <c r="E305" s="235"/>
      <c r="F305" s="235"/>
      <c r="G305" s="13"/>
      <c r="H305" s="180"/>
      <c r="I305" s="140"/>
      <c r="J305" s="140"/>
      <c r="K305" s="522"/>
      <c r="L305" s="522"/>
      <c r="M305" s="522"/>
      <c r="N305" s="204"/>
      <c r="O305" s="544"/>
      <c r="P305" s="544"/>
      <c r="Q305" s="544"/>
      <c r="R305" s="544"/>
      <c r="S305" s="545"/>
    </row>
    <row r="306" spans="1:19" ht="33.75" customHeight="1" x14ac:dyDescent="0.2">
      <c r="A306" s="95" t="s">
        <v>572</v>
      </c>
      <c r="B306" s="212" t="s">
        <v>380</v>
      </c>
      <c r="C306" s="212"/>
      <c r="D306" s="212"/>
      <c r="E306" s="212"/>
      <c r="F306" s="212"/>
      <c r="G306" s="186"/>
      <c r="H306" s="76"/>
      <c r="I306" s="140"/>
      <c r="J306" s="140"/>
      <c r="K306" s="522">
        <v>1</v>
      </c>
      <c r="L306" s="522"/>
      <c r="M306" s="522"/>
      <c r="N306" s="165" t="s">
        <v>28</v>
      </c>
      <c r="O306" s="581"/>
      <c r="P306" s="520"/>
      <c r="Q306" s="520"/>
      <c r="R306" s="520"/>
      <c r="S306" s="558"/>
    </row>
    <row r="307" spans="1:19" ht="43.5" customHeight="1" x14ac:dyDescent="0.2">
      <c r="A307" s="95" t="s">
        <v>573</v>
      </c>
      <c r="B307" s="212" t="s">
        <v>319</v>
      </c>
      <c r="C307" s="212"/>
      <c r="D307" s="212"/>
      <c r="E307" s="212"/>
      <c r="F307" s="212"/>
      <c r="G307" s="186"/>
      <c r="H307" s="76"/>
      <c r="I307" s="140"/>
      <c r="J307" s="140"/>
      <c r="K307" s="522">
        <v>1</v>
      </c>
      <c r="L307" s="522"/>
      <c r="M307" s="522"/>
      <c r="N307" s="165" t="s">
        <v>28</v>
      </c>
      <c r="O307" s="581"/>
      <c r="P307" s="520"/>
      <c r="Q307" s="520"/>
      <c r="R307" s="520"/>
      <c r="S307" s="558"/>
    </row>
    <row r="308" spans="1:19" s="2" customFormat="1" ht="30.75" customHeight="1" x14ac:dyDescent="0.2">
      <c r="A308" s="189" t="s">
        <v>781</v>
      </c>
      <c r="B308" s="235" t="s">
        <v>355</v>
      </c>
      <c r="C308" s="235"/>
      <c r="D308" s="235"/>
      <c r="E308" s="235"/>
      <c r="F308" s="235"/>
      <c r="G308" s="151"/>
      <c r="H308" s="55"/>
      <c r="I308" s="55"/>
      <c r="J308" s="55"/>
      <c r="K308" s="578"/>
      <c r="L308" s="578"/>
      <c r="M308" s="578"/>
      <c r="N308" s="156"/>
      <c r="O308" s="520"/>
      <c r="P308" s="520"/>
      <c r="Q308" s="520"/>
      <c r="R308" s="520"/>
      <c r="S308" s="558"/>
    </row>
    <row r="309" spans="1:19" s="2" customFormat="1" ht="27" customHeight="1" x14ac:dyDescent="0.2">
      <c r="A309" s="189" t="s">
        <v>575</v>
      </c>
      <c r="B309" s="212" t="s">
        <v>321</v>
      </c>
      <c r="C309" s="212"/>
      <c r="D309" s="212"/>
      <c r="E309" s="212"/>
      <c r="F309" s="212"/>
      <c r="G309" s="151"/>
      <c r="H309" s="55"/>
      <c r="I309" s="55"/>
      <c r="J309" s="55"/>
      <c r="K309" s="530">
        <v>1</v>
      </c>
      <c r="L309" s="530"/>
      <c r="M309" s="530"/>
      <c r="N309" s="165" t="s">
        <v>28</v>
      </c>
      <c r="O309" s="544"/>
      <c r="P309" s="544"/>
      <c r="Q309" s="544"/>
      <c r="R309" s="544"/>
      <c r="S309" s="545"/>
    </row>
    <row r="310" spans="1:19" s="2" customFormat="1" ht="27" customHeight="1" x14ac:dyDescent="0.2">
      <c r="A310" s="189" t="s">
        <v>576</v>
      </c>
      <c r="B310" s="212" t="s">
        <v>336</v>
      </c>
      <c r="C310" s="213"/>
      <c r="D310" s="213"/>
      <c r="E310" s="213"/>
      <c r="F310" s="213"/>
      <c r="G310" s="151"/>
      <c r="H310" s="55"/>
      <c r="I310" s="55"/>
      <c r="J310" s="55"/>
      <c r="K310" s="530">
        <v>1</v>
      </c>
      <c r="L310" s="530"/>
      <c r="M310" s="530"/>
      <c r="N310" s="204" t="s">
        <v>35</v>
      </c>
      <c r="O310" s="544"/>
      <c r="P310" s="544"/>
      <c r="Q310" s="544"/>
      <c r="R310" s="544"/>
      <c r="S310" s="545"/>
    </row>
    <row r="311" spans="1:19" s="2" customFormat="1" ht="47.25" customHeight="1" x14ac:dyDescent="0.2">
      <c r="A311" s="189" t="s">
        <v>577</v>
      </c>
      <c r="B311" s="212" t="s">
        <v>574</v>
      </c>
      <c r="C311" s="213"/>
      <c r="D311" s="213"/>
      <c r="E311" s="213"/>
      <c r="F311" s="213"/>
      <c r="G311" s="151"/>
      <c r="H311" s="55"/>
      <c r="I311" s="55"/>
      <c r="J311" s="55"/>
      <c r="K311" s="530">
        <v>1</v>
      </c>
      <c r="L311" s="530"/>
      <c r="M311" s="530"/>
      <c r="N311" s="165" t="s">
        <v>28</v>
      </c>
      <c r="O311" s="544"/>
      <c r="P311" s="544"/>
      <c r="Q311" s="544"/>
      <c r="R311" s="544"/>
      <c r="S311" s="545"/>
    </row>
    <row r="312" spans="1:19" s="2" customFormat="1" ht="46.5" customHeight="1" x14ac:dyDescent="0.2">
      <c r="A312" s="184" t="s">
        <v>838</v>
      </c>
      <c r="B312" s="212" t="s">
        <v>322</v>
      </c>
      <c r="C312" s="213"/>
      <c r="D312" s="213"/>
      <c r="E312" s="213"/>
      <c r="F312" s="213"/>
      <c r="G312" s="151"/>
      <c r="H312" s="55"/>
      <c r="I312" s="55"/>
      <c r="J312" s="55"/>
      <c r="K312" s="530">
        <v>1</v>
      </c>
      <c r="L312" s="530"/>
      <c r="M312" s="530"/>
      <c r="N312" s="165" t="s">
        <v>28</v>
      </c>
      <c r="O312" s="544"/>
      <c r="P312" s="544"/>
      <c r="Q312" s="544"/>
      <c r="R312" s="544"/>
      <c r="S312" s="545"/>
    </row>
    <row r="313" spans="1:19" s="2" customFormat="1" ht="45" customHeight="1" x14ac:dyDescent="0.2">
      <c r="A313" s="184" t="s">
        <v>839</v>
      </c>
      <c r="B313" s="212" t="s">
        <v>323</v>
      </c>
      <c r="C313" s="213"/>
      <c r="D313" s="213"/>
      <c r="E313" s="213"/>
      <c r="F313" s="213"/>
      <c r="G313" s="151"/>
      <c r="H313" s="55"/>
      <c r="I313" s="55"/>
      <c r="J313" s="55"/>
      <c r="K313" s="530">
        <v>1</v>
      </c>
      <c r="L313" s="530"/>
      <c r="M313" s="530"/>
      <c r="N313" s="165" t="s">
        <v>28</v>
      </c>
      <c r="O313" s="544"/>
      <c r="P313" s="544"/>
      <c r="Q313" s="544"/>
      <c r="R313" s="544"/>
      <c r="S313" s="545"/>
    </row>
    <row r="314" spans="1:19" s="2" customFormat="1" ht="30.75" customHeight="1" x14ac:dyDescent="0.2">
      <c r="A314" s="184" t="s">
        <v>840</v>
      </c>
      <c r="B314" s="212" t="s">
        <v>324</v>
      </c>
      <c r="C314" s="213"/>
      <c r="D314" s="213"/>
      <c r="E314" s="213"/>
      <c r="F314" s="213"/>
      <c r="G314" s="151"/>
      <c r="H314" s="55"/>
      <c r="I314" s="55"/>
      <c r="J314" s="55"/>
      <c r="K314" s="530">
        <v>1</v>
      </c>
      <c r="L314" s="530"/>
      <c r="M314" s="530"/>
      <c r="N314" s="165" t="s">
        <v>28</v>
      </c>
      <c r="O314" s="544"/>
      <c r="P314" s="544"/>
      <c r="Q314" s="544"/>
      <c r="R314" s="544"/>
      <c r="S314" s="545"/>
    </row>
    <row r="315" spans="1:19" s="2" customFormat="1" ht="30.75" customHeight="1" x14ac:dyDescent="0.2">
      <c r="A315" s="184" t="s">
        <v>841</v>
      </c>
      <c r="B315" s="212" t="s">
        <v>877</v>
      </c>
      <c r="C315" s="213"/>
      <c r="D315" s="213"/>
      <c r="E315" s="213"/>
      <c r="F315" s="213"/>
      <c r="G315" s="151"/>
      <c r="H315" s="55"/>
      <c r="I315" s="55"/>
      <c r="J315" s="55"/>
      <c r="K315" s="530">
        <v>1</v>
      </c>
      <c r="L315" s="530"/>
      <c r="M315" s="530"/>
      <c r="N315" s="165" t="s">
        <v>28</v>
      </c>
      <c r="O315" s="544"/>
      <c r="P315" s="544"/>
      <c r="Q315" s="544"/>
      <c r="R315" s="544"/>
      <c r="S315" s="545"/>
    </row>
    <row r="316" spans="1:19" s="2" customFormat="1" ht="33.75" customHeight="1" x14ac:dyDescent="0.2">
      <c r="A316" s="184" t="s">
        <v>842</v>
      </c>
      <c r="B316" s="212" t="s">
        <v>443</v>
      </c>
      <c r="C316" s="213"/>
      <c r="D316" s="213"/>
      <c r="E316" s="213"/>
      <c r="F316" s="213"/>
      <c r="G316" s="151"/>
      <c r="H316" s="55"/>
      <c r="I316" s="55"/>
      <c r="J316" s="55"/>
      <c r="K316" s="530">
        <v>1</v>
      </c>
      <c r="L316" s="530"/>
      <c r="M316" s="530"/>
      <c r="N316" s="165" t="s">
        <v>28</v>
      </c>
      <c r="O316" s="544"/>
      <c r="P316" s="544"/>
      <c r="Q316" s="544"/>
      <c r="R316" s="544"/>
      <c r="S316" s="545"/>
    </row>
    <row r="317" spans="1:19" s="2" customFormat="1" ht="30.75" customHeight="1" x14ac:dyDescent="0.2">
      <c r="A317" s="226" t="s">
        <v>578</v>
      </c>
      <c r="B317" s="212" t="s">
        <v>325</v>
      </c>
      <c r="C317" s="213"/>
      <c r="D317" s="213"/>
      <c r="E317" s="213"/>
      <c r="F317" s="213"/>
      <c r="G317" s="151"/>
      <c r="H317" s="55"/>
      <c r="I317" s="55"/>
      <c r="J317" s="55"/>
      <c r="K317" s="530">
        <v>1</v>
      </c>
      <c r="L317" s="530"/>
      <c r="M317" s="530"/>
      <c r="N317" s="165" t="s">
        <v>28</v>
      </c>
      <c r="O317" s="544"/>
      <c r="P317" s="544"/>
      <c r="Q317" s="544"/>
      <c r="R317" s="544"/>
      <c r="S317" s="545"/>
    </row>
    <row r="318" spans="1:19" s="2" customFormat="1" ht="42" customHeight="1" x14ac:dyDescent="0.2">
      <c r="A318" s="227"/>
      <c r="B318" s="212" t="s">
        <v>326</v>
      </c>
      <c r="C318" s="213"/>
      <c r="D318" s="213"/>
      <c r="E318" s="213"/>
      <c r="F318" s="213"/>
      <c r="G318" s="151"/>
      <c r="H318" s="55"/>
      <c r="I318" s="55"/>
      <c r="J318" s="55"/>
      <c r="K318" s="530">
        <v>1</v>
      </c>
      <c r="L318" s="530"/>
      <c r="M318" s="530"/>
      <c r="N318" s="165" t="s">
        <v>28</v>
      </c>
      <c r="O318" s="544"/>
      <c r="P318" s="544"/>
      <c r="Q318" s="544"/>
      <c r="R318" s="544"/>
      <c r="S318" s="545"/>
    </row>
    <row r="319" spans="1:19" s="2" customFormat="1" ht="45" customHeight="1" x14ac:dyDescent="0.2">
      <c r="A319" s="189" t="s">
        <v>579</v>
      </c>
      <c r="B319" s="212" t="s">
        <v>327</v>
      </c>
      <c r="C319" s="213"/>
      <c r="D319" s="213"/>
      <c r="E319" s="213"/>
      <c r="F319" s="213"/>
      <c r="G319" s="151"/>
      <c r="H319" s="55"/>
      <c r="I319" s="55"/>
      <c r="J319" s="55"/>
      <c r="K319" s="530">
        <v>1</v>
      </c>
      <c r="L319" s="530"/>
      <c r="M319" s="530"/>
      <c r="N319" s="165" t="s">
        <v>28</v>
      </c>
      <c r="O319" s="544"/>
      <c r="P319" s="544"/>
      <c r="Q319" s="544"/>
      <c r="R319" s="544"/>
      <c r="S319" s="545"/>
    </row>
    <row r="320" spans="1:19" s="2" customFormat="1" ht="30.75" customHeight="1" x14ac:dyDescent="0.2">
      <c r="A320" s="189" t="s">
        <v>580</v>
      </c>
      <c r="B320" s="212" t="s">
        <v>328</v>
      </c>
      <c r="C320" s="213"/>
      <c r="D320" s="213"/>
      <c r="E320" s="213"/>
      <c r="F320" s="213"/>
      <c r="G320" s="151"/>
      <c r="H320" s="55"/>
      <c r="I320" s="55"/>
      <c r="J320" s="55"/>
      <c r="K320" s="530">
        <v>1</v>
      </c>
      <c r="L320" s="530"/>
      <c r="M320" s="530"/>
      <c r="N320" s="165" t="s">
        <v>28</v>
      </c>
      <c r="O320" s="544"/>
      <c r="P320" s="544"/>
      <c r="Q320" s="544"/>
      <c r="R320" s="544"/>
      <c r="S320" s="545"/>
    </row>
    <row r="321" spans="1:19" s="2" customFormat="1" ht="30.75" customHeight="1" x14ac:dyDescent="0.2">
      <c r="A321" s="189"/>
      <c r="B321" s="212" t="s">
        <v>329</v>
      </c>
      <c r="C321" s="213"/>
      <c r="D321" s="213"/>
      <c r="E321" s="213"/>
      <c r="F321" s="213"/>
      <c r="G321" s="151"/>
      <c r="H321" s="55"/>
      <c r="I321" s="55"/>
      <c r="J321" s="55"/>
      <c r="K321" s="530"/>
      <c r="L321" s="530"/>
      <c r="M321" s="530"/>
      <c r="N321" s="121"/>
      <c r="O321" s="544"/>
      <c r="P321" s="544"/>
      <c r="Q321" s="544"/>
      <c r="R321" s="544"/>
      <c r="S321" s="545"/>
    </row>
    <row r="322" spans="1:19" s="2" customFormat="1" ht="30.75" customHeight="1" x14ac:dyDescent="0.2">
      <c r="A322" s="95" t="s">
        <v>581</v>
      </c>
      <c r="B322" s="215" t="s">
        <v>330</v>
      </c>
      <c r="C322" s="216"/>
      <c r="D322" s="216"/>
      <c r="E322" s="216"/>
      <c r="F322" s="217"/>
      <c r="G322" s="151"/>
      <c r="H322" s="55"/>
      <c r="I322" s="55"/>
      <c r="J322" s="55"/>
      <c r="K322" s="530">
        <v>1</v>
      </c>
      <c r="L322" s="530"/>
      <c r="M322" s="530"/>
      <c r="N322" s="165" t="s">
        <v>28</v>
      </c>
      <c r="O322" s="544"/>
      <c r="P322" s="544"/>
      <c r="Q322" s="544"/>
      <c r="R322" s="544"/>
      <c r="S322" s="545"/>
    </row>
    <row r="323" spans="1:19" s="2" customFormat="1" ht="30.75" customHeight="1" x14ac:dyDescent="0.2">
      <c r="A323" s="95" t="s">
        <v>582</v>
      </c>
      <c r="B323" s="215" t="s">
        <v>331</v>
      </c>
      <c r="C323" s="216"/>
      <c r="D323" s="216"/>
      <c r="E323" s="216"/>
      <c r="F323" s="217"/>
      <c r="G323" s="151"/>
      <c r="H323" s="55"/>
      <c r="I323" s="55"/>
      <c r="J323" s="55"/>
      <c r="K323" s="530">
        <v>1</v>
      </c>
      <c r="L323" s="530"/>
      <c r="M323" s="530"/>
      <c r="N323" s="165" t="s">
        <v>28</v>
      </c>
      <c r="O323" s="544"/>
      <c r="P323" s="544"/>
      <c r="Q323" s="544"/>
      <c r="R323" s="544"/>
      <c r="S323" s="545"/>
    </row>
    <row r="324" spans="1:19" s="5" customFormat="1" ht="33" customHeight="1" x14ac:dyDescent="0.2">
      <c r="A324" s="95" t="s">
        <v>583</v>
      </c>
      <c r="B324" s="215" t="s">
        <v>584</v>
      </c>
      <c r="C324" s="216"/>
      <c r="D324" s="216"/>
      <c r="E324" s="216"/>
      <c r="F324" s="217"/>
      <c r="G324" s="193"/>
      <c r="H324" s="193"/>
      <c r="I324" s="193"/>
      <c r="J324" s="193"/>
      <c r="K324" s="576">
        <v>1</v>
      </c>
      <c r="L324" s="576"/>
      <c r="M324" s="576"/>
      <c r="N324" s="165" t="s">
        <v>28</v>
      </c>
      <c r="O324" s="544"/>
      <c r="P324" s="544"/>
      <c r="Q324" s="544"/>
      <c r="R324" s="544"/>
      <c r="S324" s="545"/>
    </row>
    <row r="325" spans="1:19" s="5" customFormat="1" ht="21.75" customHeight="1" x14ac:dyDescent="0.2">
      <c r="A325" s="95" t="s">
        <v>589</v>
      </c>
      <c r="B325" s="215" t="s">
        <v>585</v>
      </c>
      <c r="C325" s="216"/>
      <c r="D325" s="216"/>
      <c r="E325" s="216"/>
      <c r="F325" s="217"/>
      <c r="G325" s="193"/>
      <c r="H325" s="198"/>
      <c r="I325" s="198"/>
      <c r="J325" s="198"/>
      <c r="K325" s="576">
        <v>1</v>
      </c>
      <c r="L325" s="576"/>
      <c r="M325" s="576"/>
      <c r="N325" s="165" t="s">
        <v>28</v>
      </c>
      <c r="O325" s="544"/>
      <c r="P325" s="544"/>
      <c r="Q325" s="544"/>
      <c r="R325" s="544"/>
      <c r="S325" s="545"/>
    </row>
    <row r="326" spans="1:19" s="5" customFormat="1" ht="21.75" customHeight="1" x14ac:dyDescent="0.2">
      <c r="A326" s="95" t="s">
        <v>590</v>
      </c>
      <c r="B326" s="215" t="s">
        <v>335</v>
      </c>
      <c r="C326" s="216"/>
      <c r="D326" s="216"/>
      <c r="E326" s="216"/>
      <c r="F326" s="217"/>
      <c r="G326" s="193"/>
      <c r="H326" s="198"/>
      <c r="I326" s="198"/>
      <c r="J326" s="198"/>
      <c r="K326" s="576">
        <v>1</v>
      </c>
      <c r="L326" s="576"/>
      <c r="M326" s="576"/>
      <c r="N326" s="165" t="s">
        <v>28</v>
      </c>
      <c r="O326" s="544"/>
      <c r="P326" s="544"/>
      <c r="Q326" s="544"/>
      <c r="R326" s="544"/>
      <c r="S326" s="545"/>
    </row>
    <row r="327" spans="1:19" s="5" customFormat="1" ht="21" customHeight="1" x14ac:dyDescent="0.2">
      <c r="A327" s="95" t="s">
        <v>591</v>
      </c>
      <c r="B327" s="215" t="s">
        <v>333</v>
      </c>
      <c r="C327" s="216"/>
      <c r="D327" s="216"/>
      <c r="E327" s="216"/>
      <c r="F327" s="217"/>
      <c r="G327" s="193"/>
      <c r="H327" s="198"/>
      <c r="I327" s="198"/>
      <c r="J327" s="198"/>
      <c r="K327" s="576">
        <v>1</v>
      </c>
      <c r="L327" s="576"/>
      <c r="M327" s="576"/>
      <c r="N327" s="165" t="s">
        <v>28</v>
      </c>
      <c r="O327" s="544"/>
      <c r="P327" s="544"/>
      <c r="Q327" s="544"/>
      <c r="R327" s="544"/>
      <c r="S327" s="545"/>
    </row>
    <row r="328" spans="1:19" s="5" customFormat="1" ht="20.25" customHeight="1" x14ac:dyDescent="0.2">
      <c r="A328" s="95" t="s">
        <v>592</v>
      </c>
      <c r="B328" s="215" t="s">
        <v>334</v>
      </c>
      <c r="C328" s="216"/>
      <c r="D328" s="216"/>
      <c r="E328" s="216"/>
      <c r="F328" s="217"/>
      <c r="G328" s="193"/>
      <c r="H328" s="198"/>
      <c r="I328" s="198"/>
      <c r="J328" s="198"/>
      <c r="K328" s="576">
        <v>1</v>
      </c>
      <c r="L328" s="576"/>
      <c r="M328" s="576"/>
      <c r="N328" s="165" t="s">
        <v>28</v>
      </c>
      <c r="O328" s="544"/>
      <c r="P328" s="544"/>
      <c r="Q328" s="544"/>
      <c r="R328" s="544"/>
      <c r="S328" s="545"/>
    </row>
    <row r="329" spans="1:19" s="5" customFormat="1" ht="20.25" customHeight="1" x14ac:dyDescent="0.2">
      <c r="A329" s="95" t="s">
        <v>593</v>
      </c>
      <c r="B329" s="215" t="s">
        <v>332</v>
      </c>
      <c r="C329" s="216"/>
      <c r="D329" s="216"/>
      <c r="E329" s="216"/>
      <c r="F329" s="217"/>
      <c r="G329" s="193"/>
      <c r="H329" s="198"/>
      <c r="I329" s="198"/>
      <c r="J329" s="198"/>
      <c r="K329" s="576">
        <v>1</v>
      </c>
      <c r="L329" s="576"/>
      <c r="M329" s="576"/>
      <c r="N329" s="165" t="s">
        <v>28</v>
      </c>
      <c r="O329" s="544"/>
      <c r="P329" s="544"/>
      <c r="Q329" s="544"/>
      <c r="R329" s="544"/>
      <c r="S329" s="545"/>
    </row>
    <row r="330" spans="1:19" s="5" customFormat="1" ht="33" customHeight="1" x14ac:dyDescent="0.2">
      <c r="A330" s="95" t="s">
        <v>594</v>
      </c>
      <c r="B330" s="215" t="s">
        <v>586</v>
      </c>
      <c r="C330" s="216"/>
      <c r="D330" s="216"/>
      <c r="E330" s="216"/>
      <c r="F330" s="217"/>
      <c r="G330" s="193"/>
      <c r="H330" s="198"/>
      <c r="I330" s="198"/>
      <c r="J330" s="198"/>
      <c r="K330" s="576">
        <v>1</v>
      </c>
      <c r="L330" s="576"/>
      <c r="M330" s="576"/>
      <c r="N330" s="165" t="s">
        <v>28</v>
      </c>
      <c r="O330" s="544"/>
      <c r="P330" s="544"/>
      <c r="Q330" s="544"/>
      <c r="R330" s="544"/>
      <c r="S330" s="545"/>
    </row>
    <row r="331" spans="1:19" s="5" customFormat="1" ht="28.5" customHeight="1" x14ac:dyDescent="0.2">
      <c r="A331" s="95" t="s">
        <v>595</v>
      </c>
      <c r="B331" s="215" t="s">
        <v>587</v>
      </c>
      <c r="C331" s="216"/>
      <c r="D331" s="216"/>
      <c r="E331" s="216"/>
      <c r="F331" s="217"/>
      <c r="G331" s="193"/>
      <c r="H331" s="198"/>
      <c r="I331" s="198"/>
      <c r="J331" s="198"/>
      <c r="K331" s="576">
        <v>1</v>
      </c>
      <c r="L331" s="576"/>
      <c r="M331" s="576"/>
      <c r="N331" s="165" t="s">
        <v>28</v>
      </c>
      <c r="O331" s="544"/>
      <c r="P331" s="544"/>
      <c r="Q331" s="544"/>
      <c r="R331" s="544"/>
      <c r="S331" s="545"/>
    </row>
    <row r="332" spans="1:19" s="5" customFormat="1" ht="36" customHeight="1" x14ac:dyDescent="0.2">
      <c r="A332" s="95" t="s">
        <v>596</v>
      </c>
      <c r="B332" s="215" t="s">
        <v>588</v>
      </c>
      <c r="C332" s="216"/>
      <c r="D332" s="216"/>
      <c r="E332" s="216"/>
      <c r="F332" s="217"/>
      <c r="G332" s="193"/>
      <c r="H332" s="198"/>
      <c r="I332" s="198"/>
      <c r="J332" s="198"/>
      <c r="K332" s="576">
        <v>1</v>
      </c>
      <c r="L332" s="576"/>
      <c r="M332" s="576"/>
      <c r="N332" s="165" t="s">
        <v>28</v>
      </c>
      <c r="O332" s="544"/>
      <c r="P332" s="544"/>
      <c r="Q332" s="544"/>
      <c r="R332" s="544"/>
      <c r="S332" s="545"/>
    </row>
    <row r="333" spans="1:19" s="5" customFormat="1" ht="32.25" customHeight="1" x14ac:dyDescent="0.2">
      <c r="A333" s="95" t="s">
        <v>597</v>
      </c>
      <c r="B333" s="215" t="s">
        <v>871</v>
      </c>
      <c r="C333" s="216"/>
      <c r="D333" s="216"/>
      <c r="E333" s="216"/>
      <c r="F333" s="217"/>
      <c r="G333" s="193"/>
      <c r="H333" s="198"/>
      <c r="I333" s="198"/>
      <c r="J333" s="198"/>
      <c r="K333" s="579">
        <v>1</v>
      </c>
      <c r="L333" s="579"/>
      <c r="M333" s="579"/>
      <c r="N333" s="165" t="s">
        <v>28</v>
      </c>
      <c r="O333" s="544"/>
      <c r="P333" s="544"/>
      <c r="Q333" s="544"/>
      <c r="R333" s="544"/>
      <c r="S333" s="545"/>
    </row>
    <row r="334" spans="1:19" s="5" customFormat="1" ht="44.25" customHeight="1" x14ac:dyDescent="0.2">
      <c r="A334" s="95" t="s">
        <v>598</v>
      </c>
      <c r="B334" s="215" t="s">
        <v>895</v>
      </c>
      <c r="C334" s="216"/>
      <c r="D334" s="216"/>
      <c r="E334" s="216"/>
      <c r="F334" s="217"/>
      <c r="G334" s="161"/>
      <c r="H334" s="72"/>
      <c r="I334" s="139"/>
      <c r="J334" s="139"/>
      <c r="K334" s="522">
        <v>1</v>
      </c>
      <c r="L334" s="522"/>
      <c r="M334" s="522"/>
      <c r="N334" s="165" t="s">
        <v>28</v>
      </c>
      <c r="O334" s="544"/>
      <c r="P334" s="544"/>
      <c r="Q334" s="544"/>
      <c r="R334" s="544"/>
      <c r="S334" s="545"/>
    </row>
    <row r="335" spans="1:19" s="5" customFormat="1" ht="27" customHeight="1" x14ac:dyDescent="0.2">
      <c r="A335" s="95" t="s">
        <v>782</v>
      </c>
      <c r="B335" s="228" t="s">
        <v>376</v>
      </c>
      <c r="C335" s="229"/>
      <c r="D335" s="229"/>
      <c r="E335" s="229"/>
      <c r="F335" s="229"/>
      <c r="G335" s="65"/>
      <c r="H335" s="72"/>
      <c r="I335" s="139"/>
      <c r="J335" s="139"/>
      <c r="K335" s="522"/>
      <c r="L335" s="522"/>
      <c r="M335" s="522"/>
      <c r="N335" s="176"/>
      <c r="O335" s="544"/>
      <c r="P335" s="544"/>
      <c r="Q335" s="544"/>
      <c r="R335" s="544"/>
      <c r="S335" s="545"/>
    </row>
    <row r="336" spans="1:19" s="5" customFormat="1" ht="58.5" customHeight="1" x14ac:dyDescent="0.2">
      <c r="A336" s="95" t="s">
        <v>599</v>
      </c>
      <c r="B336" s="218" t="s">
        <v>894</v>
      </c>
      <c r="C336" s="224"/>
      <c r="D336" s="224"/>
      <c r="E336" s="224"/>
      <c r="F336" s="224"/>
      <c r="G336" s="375"/>
      <c r="H336" s="72"/>
      <c r="I336" s="139"/>
      <c r="J336" s="139"/>
      <c r="K336" s="522"/>
      <c r="L336" s="522"/>
      <c r="M336" s="522"/>
      <c r="N336" s="176"/>
      <c r="O336" s="544"/>
      <c r="P336" s="544"/>
      <c r="Q336" s="544"/>
      <c r="R336" s="544"/>
      <c r="S336" s="545"/>
    </row>
    <row r="337" spans="1:19" s="5" customFormat="1" ht="25.5" customHeight="1" x14ac:dyDescent="0.2">
      <c r="A337" s="95" t="s">
        <v>600</v>
      </c>
      <c r="B337" s="215" t="s">
        <v>150</v>
      </c>
      <c r="C337" s="216"/>
      <c r="D337" s="216"/>
      <c r="E337" s="216"/>
      <c r="F337" s="217"/>
      <c r="G337" s="196"/>
      <c r="H337" s="196"/>
      <c r="I337" s="196"/>
      <c r="J337" s="196"/>
      <c r="K337" s="576">
        <v>1</v>
      </c>
      <c r="L337" s="576"/>
      <c r="M337" s="576"/>
      <c r="N337" s="165" t="s">
        <v>28</v>
      </c>
      <c r="O337" s="544"/>
      <c r="P337" s="544"/>
      <c r="Q337" s="544"/>
      <c r="R337" s="544"/>
      <c r="S337" s="545"/>
    </row>
    <row r="338" spans="1:19" s="5" customFormat="1" ht="21.75" customHeight="1" x14ac:dyDescent="0.2">
      <c r="A338" s="95" t="s">
        <v>601</v>
      </c>
      <c r="B338" s="215" t="s">
        <v>151</v>
      </c>
      <c r="C338" s="216"/>
      <c r="D338" s="216"/>
      <c r="E338" s="216"/>
      <c r="F338" s="217"/>
      <c r="G338" s="196"/>
      <c r="H338" s="200"/>
      <c r="I338" s="200"/>
      <c r="J338" s="200"/>
      <c r="K338" s="576">
        <v>1</v>
      </c>
      <c r="L338" s="576"/>
      <c r="M338" s="576"/>
      <c r="N338" s="165" t="s">
        <v>28</v>
      </c>
      <c r="O338" s="544"/>
      <c r="P338" s="544"/>
      <c r="Q338" s="544"/>
      <c r="R338" s="544"/>
      <c r="S338" s="545"/>
    </row>
    <row r="339" spans="1:19" s="5" customFormat="1" ht="21" customHeight="1" x14ac:dyDescent="0.2">
      <c r="A339" s="95" t="s">
        <v>602</v>
      </c>
      <c r="B339" s="215" t="s">
        <v>152</v>
      </c>
      <c r="C339" s="216"/>
      <c r="D339" s="216"/>
      <c r="E339" s="216"/>
      <c r="F339" s="217"/>
      <c r="G339" s="196"/>
      <c r="H339" s="200"/>
      <c r="I339" s="200"/>
      <c r="J339" s="200"/>
      <c r="K339" s="576">
        <v>1</v>
      </c>
      <c r="L339" s="576"/>
      <c r="M339" s="576"/>
      <c r="N339" s="165" t="s">
        <v>28</v>
      </c>
      <c r="O339" s="544"/>
      <c r="P339" s="544"/>
      <c r="Q339" s="544"/>
      <c r="R339" s="544"/>
      <c r="S339" s="545"/>
    </row>
    <row r="340" spans="1:19" s="5" customFormat="1" ht="20.25" customHeight="1" x14ac:dyDescent="0.2">
      <c r="A340" s="95" t="s">
        <v>603</v>
      </c>
      <c r="B340" s="215" t="s">
        <v>153</v>
      </c>
      <c r="C340" s="216"/>
      <c r="D340" s="216"/>
      <c r="E340" s="216"/>
      <c r="F340" s="217"/>
      <c r="G340" s="196"/>
      <c r="H340" s="200"/>
      <c r="I340" s="200"/>
      <c r="J340" s="200"/>
      <c r="K340" s="576">
        <v>1</v>
      </c>
      <c r="L340" s="576"/>
      <c r="M340" s="576"/>
      <c r="N340" s="165" t="s">
        <v>28</v>
      </c>
      <c r="O340" s="544"/>
      <c r="P340" s="544"/>
      <c r="Q340" s="544"/>
      <c r="R340" s="544"/>
      <c r="S340" s="545"/>
    </row>
    <row r="341" spans="1:19" s="5" customFormat="1" ht="21" customHeight="1" x14ac:dyDescent="0.2">
      <c r="A341" s="95" t="s">
        <v>604</v>
      </c>
      <c r="B341" s="215" t="s">
        <v>154</v>
      </c>
      <c r="C341" s="216"/>
      <c r="D341" s="216"/>
      <c r="E341" s="216"/>
      <c r="F341" s="217"/>
      <c r="G341" s="196"/>
      <c r="H341" s="200"/>
      <c r="I341" s="200"/>
      <c r="J341" s="200"/>
      <c r="K341" s="576">
        <v>1</v>
      </c>
      <c r="L341" s="576"/>
      <c r="M341" s="576"/>
      <c r="N341" s="165" t="s">
        <v>28</v>
      </c>
      <c r="O341" s="544"/>
      <c r="P341" s="544"/>
      <c r="Q341" s="544"/>
      <c r="R341" s="544"/>
      <c r="S341" s="545"/>
    </row>
    <row r="342" spans="1:19" s="5" customFormat="1" ht="28.5" customHeight="1" x14ac:dyDescent="0.2">
      <c r="A342" s="95" t="s">
        <v>605</v>
      </c>
      <c r="B342" s="215" t="s">
        <v>155</v>
      </c>
      <c r="C342" s="216"/>
      <c r="D342" s="216"/>
      <c r="E342" s="216"/>
      <c r="F342" s="217"/>
      <c r="G342" s="196"/>
      <c r="H342" s="200"/>
      <c r="I342" s="200"/>
      <c r="J342" s="200"/>
      <c r="K342" s="576">
        <v>1</v>
      </c>
      <c r="L342" s="576"/>
      <c r="M342" s="576"/>
      <c r="N342" s="165" t="s">
        <v>28</v>
      </c>
      <c r="O342" s="544"/>
      <c r="P342" s="544"/>
      <c r="Q342" s="544"/>
      <c r="R342" s="544"/>
      <c r="S342" s="545"/>
    </row>
    <row r="343" spans="1:19" s="5" customFormat="1" ht="36" customHeight="1" x14ac:dyDescent="0.2">
      <c r="A343" s="95" t="s">
        <v>606</v>
      </c>
      <c r="B343" s="215" t="s">
        <v>156</v>
      </c>
      <c r="C343" s="216"/>
      <c r="D343" s="216"/>
      <c r="E343" s="216"/>
      <c r="F343" s="217"/>
      <c r="G343" s="196"/>
      <c r="H343" s="200"/>
      <c r="I343" s="200"/>
      <c r="J343" s="200"/>
      <c r="K343" s="576">
        <v>1</v>
      </c>
      <c r="L343" s="576"/>
      <c r="M343" s="576"/>
      <c r="N343" s="165" t="s">
        <v>28</v>
      </c>
      <c r="O343" s="544"/>
      <c r="P343" s="544"/>
      <c r="Q343" s="544"/>
      <c r="R343" s="544"/>
      <c r="S343" s="545"/>
    </row>
    <row r="344" spans="1:19" s="5" customFormat="1" ht="36" customHeight="1" x14ac:dyDescent="0.2">
      <c r="A344" s="95" t="s">
        <v>607</v>
      </c>
      <c r="B344" s="215" t="s">
        <v>157</v>
      </c>
      <c r="C344" s="216"/>
      <c r="D344" s="216"/>
      <c r="E344" s="216"/>
      <c r="F344" s="217"/>
      <c r="G344" s="196"/>
      <c r="H344" s="200"/>
      <c r="I344" s="200"/>
      <c r="J344" s="200"/>
      <c r="K344" s="576">
        <v>1</v>
      </c>
      <c r="L344" s="576"/>
      <c r="M344" s="576"/>
      <c r="N344" s="165" t="s">
        <v>28</v>
      </c>
      <c r="O344" s="544"/>
      <c r="P344" s="544"/>
      <c r="Q344" s="544"/>
      <c r="R344" s="544"/>
      <c r="S344" s="545"/>
    </row>
    <row r="345" spans="1:19" s="5" customFormat="1" ht="36" customHeight="1" x14ac:dyDescent="0.2">
      <c r="A345" s="95" t="s">
        <v>608</v>
      </c>
      <c r="B345" s="215" t="s">
        <v>158</v>
      </c>
      <c r="C345" s="216"/>
      <c r="D345" s="216"/>
      <c r="E345" s="216"/>
      <c r="F345" s="217"/>
      <c r="G345" s="196"/>
      <c r="H345" s="200"/>
      <c r="I345" s="200"/>
      <c r="J345" s="200"/>
      <c r="K345" s="579">
        <v>1</v>
      </c>
      <c r="L345" s="579"/>
      <c r="M345" s="579"/>
      <c r="N345" s="165" t="s">
        <v>28</v>
      </c>
      <c r="O345" s="544"/>
      <c r="P345" s="544"/>
      <c r="Q345" s="544"/>
      <c r="R345" s="544"/>
      <c r="S345" s="545"/>
    </row>
    <row r="346" spans="1:19" s="5" customFormat="1" ht="32.25" customHeight="1" x14ac:dyDescent="0.2">
      <c r="A346" s="95" t="s">
        <v>609</v>
      </c>
      <c r="B346" s="215" t="s">
        <v>159</v>
      </c>
      <c r="C346" s="216"/>
      <c r="D346" s="216"/>
      <c r="E346" s="216"/>
      <c r="F346" s="217"/>
      <c r="G346" s="196"/>
      <c r="H346" s="200"/>
      <c r="I346" s="200"/>
      <c r="J346" s="200"/>
      <c r="K346" s="579">
        <v>1</v>
      </c>
      <c r="L346" s="579"/>
      <c r="M346" s="579"/>
      <c r="N346" s="165" t="s">
        <v>28</v>
      </c>
      <c r="O346" s="544"/>
      <c r="P346" s="544"/>
      <c r="Q346" s="544"/>
      <c r="R346" s="544"/>
      <c r="S346" s="545"/>
    </row>
    <row r="347" spans="1:19" s="5" customFormat="1" ht="44.25" customHeight="1" x14ac:dyDescent="0.2">
      <c r="A347" s="95" t="s">
        <v>610</v>
      </c>
      <c r="B347" s="215" t="s">
        <v>160</v>
      </c>
      <c r="C347" s="216"/>
      <c r="D347" s="216"/>
      <c r="E347" s="216"/>
      <c r="F347" s="217"/>
      <c r="G347" s="206"/>
      <c r="H347" s="72"/>
      <c r="I347" s="139"/>
      <c r="J347" s="139"/>
      <c r="K347" s="522">
        <v>1</v>
      </c>
      <c r="L347" s="522"/>
      <c r="M347" s="522"/>
      <c r="N347" s="165" t="s">
        <v>28</v>
      </c>
      <c r="O347" s="544"/>
      <c r="P347" s="544"/>
      <c r="Q347" s="544"/>
      <c r="R347" s="544"/>
      <c r="S347" s="545"/>
    </row>
    <row r="348" spans="1:19" ht="43.5" customHeight="1" x14ac:dyDescent="0.2">
      <c r="A348" s="95" t="s">
        <v>611</v>
      </c>
      <c r="B348" s="212" t="s">
        <v>356</v>
      </c>
      <c r="C348" s="213"/>
      <c r="D348" s="213"/>
      <c r="E348" s="213"/>
      <c r="F348" s="213"/>
      <c r="G348" s="166"/>
      <c r="H348" s="76"/>
      <c r="I348" s="140"/>
      <c r="J348" s="140"/>
      <c r="K348" s="522">
        <v>1</v>
      </c>
      <c r="L348" s="522"/>
      <c r="M348" s="522"/>
      <c r="N348" s="165" t="s">
        <v>28</v>
      </c>
      <c r="O348" s="581"/>
      <c r="P348" s="520"/>
      <c r="Q348" s="520"/>
      <c r="R348" s="520"/>
      <c r="S348" s="558"/>
    </row>
    <row r="349" spans="1:19" ht="43.5" customHeight="1" x14ac:dyDescent="0.2">
      <c r="A349" s="95" t="s">
        <v>612</v>
      </c>
      <c r="B349" s="212" t="s">
        <v>357</v>
      </c>
      <c r="C349" s="212"/>
      <c r="D349" s="212"/>
      <c r="E349" s="212"/>
      <c r="F349" s="212"/>
      <c r="G349" s="166"/>
      <c r="H349" s="76"/>
      <c r="I349" s="140"/>
      <c r="J349" s="140"/>
      <c r="K349" s="522">
        <v>1</v>
      </c>
      <c r="L349" s="522"/>
      <c r="M349" s="522"/>
      <c r="N349" s="165" t="s">
        <v>28</v>
      </c>
      <c r="O349" s="581"/>
      <c r="P349" s="520"/>
      <c r="Q349" s="520"/>
      <c r="R349" s="520"/>
      <c r="S349" s="558"/>
    </row>
    <row r="350" spans="1:19" ht="32.25" customHeight="1" x14ac:dyDescent="0.2">
      <c r="A350" s="95" t="s">
        <v>783</v>
      </c>
      <c r="B350" s="235" t="s">
        <v>358</v>
      </c>
      <c r="C350" s="212"/>
      <c r="D350" s="212"/>
      <c r="E350" s="212"/>
      <c r="F350" s="212"/>
      <c r="G350" s="166"/>
      <c r="H350" s="76"/>
      <c r="I350" s="140"/>
      <c r="J350" s="140"/>
      <c r="K350" s="522"/>
      <c r="L350" s="522"/>
      <c r="M350" s="522"/>
      <c r="N350" s="204"/>
      <c r="O350" s="581"/>
      <c r="P350" s="520"/>
      <c r="Q350" s="520"/>
      <c r="R350" s="520"/>
      <c r="S350" s="558"/>
    </row>
    <row r="351" spans="1:19" ht="43.5" customHeight="1" x14ac:dyDescent="0.2">
      <c r="A351" s="95" t="s">
        <v>613</v>
      </c>
      <c r="B351" s="212" t="s">
        <v>359</v>
      </c>
      <c r="C351" s="212"/>
      <c r="D351" s="212"/>
      <c r="E351" s="212"/>
      <c r="F351" s="212"/>
      <c r="G351" s="166"/>
      <c r="H351" s="76"/>
      <c r="I351" s="140"/>
      <c r="J351" s="140"/>
      <c r="K351" s="522">
        <v>1</v>
      </c>
      <c r="L351" s="522"/>
      <c r="M351" s="522"/>
      <c r="N351" s="165" t="s">
        <v>28</v>
      </c>
      <c r="O351" s="581"/>
      <c r="P351" s="520"/>
      <c r="Q351" s="520"/>
      <c r="R351" s="520"/>
      <c r="S351" s="558"/>
    </row>
    <row r="352" spans="1:19" ht="43.5" customHeight="1" x14ac:dyDescent="0.2">
      <c r="A352" s="95" t="s">
        <v>614</v>
      </c>
      <c r="B352" s="212" t="s">
        <v>360</v>
      </c>
      <c r="C352" s="212"/>
      <c r="D352" s="212"/>
      <c r="E352" s="212"/>
      <c r="F352" s="212"/>
      <c r="G352" s="166"/>
      <c r="H352" s="76"/>
      <c r="I352" s="140"/>
      <c r="J352" s="140"/>
      <c r="K352" s="522">
        <v>1</v>
      </c>
      <c r="L352" s="522"/>
      <c r="M352" s="522"/>
      <c r="N352" s="165" t="s">
        <v>28</v>
      </c>
      <c r="O352" s="581"/>
      <c r="P352" s="520"/>
      <c r="Q352" s="520"/>
      <c r="R352" s="520"/>
      <c r="S352" s="558"/>
    </row>
    <row r="353" spans="1:19" ht="43.5" customHeight="1" x14ac:dyDescent="0.2">
      <c r="A353" s="95" t="s">
        <v>615</v>
      </c>
      <c r="B353" s="212" t="s">
        <v>361</v>
      </c>
      <c r="C353" s="212"/>
      <c r="D353" s="212"/>
      <c r="E353" s="212"/>
      <c r="F353" s="212"/>
      <c r="G353" s="166"/>
      <c r="H353" s="76"/>
      <c r="I353" s="140"/>
      <c r="J353" s="140"/>
      <c r="K353" s="522">
        <v>1</v>
      </c>
      <c r="L353" s="522"/>
      <c r="M353" s="522"/>
      <c r="N353" s="165" t="s">
        <v>28</v>
      </c>
      <c r="O353" s="581"/>
      <c r="P353" s="520"/>
      <c r="Q353" s="520"/>
      <c r="R353" s="520"/>
      <c r="S353" s="558"/>
    </row>
    <row r="354" spans="1:19" ht="43.5" customHeight="1" x14ac:dyDescent="0.2">
      <c r="A354" s="95" t="s">
        <v>616</v>
      </c>
      <c r="B354" s="212" t="s">
        <v>362</v>
      </c>
      <c r="C354" s="212"/>
      <c r="D354" s="212"/>
      <c r="E354" s="212"/>
      <c r="F354" s="212"/>
      <c r="G354" s="166"/>
      <c r="H354" s="76"/>
      <c r="I354" s="140"/>
      <c r="J354" s="140"/>
      <c r="K354" s="522">
        <v>1</v>
      </c>
      <c r="L354" s="522"/>
      <c r="M354" s="522"/>
      <c r="N354" s="165" t="s">
        <v>28</v>
      </c>
      <c r="O354" s="581"/>
      <c r="P354" s="520"/>
      <c r="Q354" s="520"/>
      <c r="R354" s="520"/>
      <c r="S354" s="558"/>
    </row>
    <row r="355" spans="1:19" ht="33" customHeight="1" x14ac:dyDescent="0.2">
      <c r="A355" s="95"/>
      <c r="B355" s="241" t="s">
        <v>363</v>
      </c>
      <c r="C355" s="241"/>
      <c r="D355" s="241"/>
      <c r="E355" s="241"/>
      <c r="F355" s="241"/>
      <c r="G355" s="230"/>
      <c r="H355" s="230"/>
      <c r="I355" s="230"/>
      <c r="J355" s="230"/>
      <c r="K355" s="230"/>
      <c r="L355" s="139"/>
      <c r="M355" s="139"/>
      <c r="N355" s="204"/>
      <c r="O355" s="581"/>
      <c r="P355" s="520"/>
      <c r="Q355" s="520"/>
      <c r="R355" s="520"/>
      <c r="S355" s="558"/>
    </row>
    <row r="356" spans="1:19" ht="33.75" customHeight="1" x14ac:dyDescent="0.2">
      <c r="A356" s="95" t="s">
        <v>784</v>
      </c>
      <c r="B356" s="212" t="s">
        <v>320</v>
      </c>
      <c r="C356" s="212"/>
      <c r="D356" s="212"/>
      <c r="E356" s="212"/>
      <c r="F356" s="212"/>
      <c r="G356" s="186"/>
      <c r="H356" s="76"/>
      <c r="I356" s="140"/>
      <c r="J356" s="140"/>
      <c r="K356" s="522"/>
      <c r="L356" s="522"/>
      <c r="M356" s="522"/>
      <c r="N356" s="204"/>
      <c r="O356" s="581"/>
      <c r="P356" s="520"/>
      <c r="Q356" s="520"/>
      <c r="R356" s="520"/>
      <c r="S356" s="558"/>
    </row>
    <row r="357" spans="1:19" ht="47.25" customHeight="1" x14ac:dyDescent="0.2">
      <c r="A357" s="95" t="s">
        <v>617</v>
      </c>
      <c r="B357" s="215" t="s">
        <v>145</v>
      </c>
      <c r="C357" s="216"/>
      <c r="D357" s="216"/>
      <c r="E357" s="216"/>
      <c r="F357" s="217"/>
      <c r="G357" s="186"/>
      <c r="H357" s="76"/>
      <c r="I357" s="140"/>
      <c r="J357" s="140"/>
      <c r="K357" s="522">
        <v>1</v>
      </c>
      <c r="L357" s="522"/>
      <c r="M357" s="522"/>
      <c r="N357" s="176" t="s">
        <v>28</v>
      </c>
      <c r="O357" s="581"/>
      <c r="P357" s="520"/>
      <c r="Q357" s="520"/>
      <c r="R357" s="520"/>
      <c r="S357" s="558"/>
    </row>
    <row r="358" spans="1:19" ht="33.75" customHeight="1" x14ac:dyDescent="0.2">
      <c r="A358" s="95" t="s">
        <v>618</v>
      </c>
      <c r="B358" s="215" t="s">
        <v>149</v>
      </c>
      <c r="C358" s="222"/>
      <c r="D358" s="222"/>
      <c r="E358" s="222"/>
      <c r="F358" s="223"/>
      <c r="G358" s="149"/>
      <c r="H358" s="121"/>
      <c r="I358" s="121"/>
      <c r="J358" s="121"/>
      <c r="K358" s="523">
        <v>1</v>
      </c>
      <c r="L358" s="523"/>
      <c r="M358" s="523"/>
      <c r="N358" s="176" t="s">
        <v>28</v>
      </c>
      <c r="O358" s="547"/>
      <c r="P358" s="548"/>
      <c r="Q358" s="548"/>
      <c r="R358" s="548"/>
      <c r="S358" s="549"/>
    </row>
    <row r="359" spans="1:19" ht="33.75" customHeight="1" x14ac:dyDescent="0.2">
      <c r="A359" s="95" t="s">
        <v>619</v>
      </c>
      <c r="B359" s="215" t="s">
        <v>382</v>
      </c>
      <c r="C359" s="216"/>
      <c r="D359" s="216"/>
      <c r="E359" s="216"/>
      <c r="F359" s="216"/>
      <c r="G359" s="151"/>
      <c r="H359" s="121"/>
      <c r="I359" s="121"/>
      <c r="J359" s="121"/>
      <c r="K359" s="523">
        <v>1</v>
      </c>
      <c r="L359" s="523"/>
      <c r="M359" s="523"/>
      <c r="N359" s="176" t="s">
        <v>28</v>
      </c>
      <c r="O359" s="581"/>
      <c r="P359" s="520"/>
      <c r="Q359" s="520"/>
      <c r="R359" s="520"/>
      <c r="S359" s="558"/>
    </row>
    <row r="360" spans="1:19" ht="47.25" customHeight="1" x14ac:dyDescent="0.2">
      <c r="A360" s="95" t="s">
        <v>620</v>
      </c>
      <c r="B360" s="215" t="s">
        <v>748</v>
      </c>
      <c r="C360" s="216"/>
      <c r="D360" s="216"/>
      <c r="E360" s="216"/>
      <c r="F360" s="216"/>
      <c r="G360" s="151"/>
      <c r="H360" s="121"/>
      <c r="I360" s="121"/>
      <c r="J360" s="121"/>
      <c r="K360" s="523">
        <v>1</v>
      </c>
      <c r="L360" s="523"/>
      <c r="M360" s="523"/>
      <c r="N360" s="176" t="s">
        <v>28</v>
      </c>
      <c r="O360" s="581"/>
      <c r="P360" s="520"/>
      <c r="Q360" s="520"/>
      <c r="R360" s="520"/>
      <c r="S360" s="558"/>
    </row>
    <row r="361" spans="1:19" ht="24.75" customHeight="1" x14ac:dyDescent="0.2">
      <c r="A361" s="95" t="s">
        <v>621</v>
      </c>
      <c r="B361" s="218" t="s">
        <v>377</v>
      </c>
      <c r="C361" s="224"/>
      <c r="D361" s="224"/>
      <c r="E361" s="224"/>
      <c r="F361" s="224"/>
      <c r="G361" s="225"/>
      <c r="H361" s="121"/>
      <c r="I361" s="121"/>
      <c r="J361" s="121"/>
      <c r="K361" s="523">
        <v>1</v>
      </c>
      <c r="L361" s="523"/>
      <c r="M361" s="523"/>
      <c r="N361" s="176" t="s">
        <v>28</v>
      </c>
      <c r="O361" s="547"/>
      <c r="P361" s="548"/>
      <c r="Q361" s="548"/>
      <c r="R361" s="548"/>
      <c r="S361" s="549"/>
    </row>
    <row r="362" spans="1:19" ht="24.75" customHeight="1" x14ac:dyDescent="0.2">
      <c r="A362" s="95" t="s">
        <v>622</v>
      </c>
      <c r="B362" s="209" t="s">
        <v>381</v>
      </c>
      <c r="C362" s="210"/>
      <c r="D362" s="210"/>
      <c r="E362" s="210"/>
      <c r="F362" s="211"/>
      <c r="G362" s="149"/>
      <c r="H362" s="121"/>
      <c r="I362" s="121"/>
      <c r="J362" s="121"/>
      <c r="K362" s="523">
        <v>1</v>
      </c>
      <c r="L362" s="523"/>
      <c r="M362" s="523"/>
      <c r="N362" s="176" t="s">
        <v>28</v>
      </c>
      <c r="O362" s="547"/>
      <c r="P362" s="548"/>
      <c r="Q362" s="548"/>
      <c r="R362" s="548"/>
      <c r="S362" s="549"/>
    </row>
    <row r="363" spans="1:19" ht="22.5" customHeight="1" x14ac:dyDescent="0.2">
      <c r="A363" s="95" t="s">
        <v>624</v>
      </c>
      <c r="B363" s="439" t="s">
        <v>379</v>
      </c>
      <c r="C363" s="440"/>
      <c r="D363" s="440"/>
      <c r="E363" s="440"/>
      <c r="F363" s="440"/>
      <c r="G363" s="149"/>
      <c r="H363" s="121"/>
      <c r="I363" s="121"/>
      <c r="J363" s="121"/>
      <c r="K363" s="523">
        <v>1</v>
      </c>
      <c r="L363" s="523"/>
      <c r="M363" s="523"/>
      <c r="N363" s="176" t="s">
        <v>28</v>
      </c>
      <c r="O363" s="547"/>
      <c r="P363" s="548"/>
      <c r="Q363" s="548"/>
      <c r="R363" s="548"/>
      <c r="S363" s="549"/>
    </row>
    <row r="364" spans="1:19" ht="24.75" customHeight="1" x14ac:dyDescent="0.2">
      <c r="A364" s="95" t="s">
        <v>625</v>
      </c>
      <c r="B364" s="272" t="s">
        <v>378</v>
      </c>
      <c r="C364" s="400"/>
      <c r="D364" s="400"/>
      <c r="E364" s="400"/>
      <c r="F364" s="400"/>
      <c r="G364" s="2"/>
      <c r="H364" s="143"/>
      <c r="I364" s="139"/>
      <c r="J364" s="139"/>
      <c r="K364" s="522">
        <v>1</v>
      </c>
      <c r="L364" s="522"/>
      <c r="M364" s="522"/>
      <c r="N364" s="176" t="s">
        <v>28</v>
      </c>
      <c r="O364" s="544"/>
      <c r="P364" s="544"/>
      <c r="Q364" s="544"/>
      <c r="R364" s="544"/>
      <c r="S364" s="545"/>
    </row>
    <row r="365" spans="1:19" ht="24.75" customHeight="1" x14ac:dyDescent="0.2">
      <c r="A365" s="95" t="s">
        <v>626</v>
      </c>
      <c r="B365" s="209" t="s">
        <v>623</v>
      </c>
      <c r="C365" s="397"/>
      <c r="D365" s="397"/>
      <c r="E365" s="397"/>
      <c r="F365" s="397"/>
      <c r="G365" s="158"/>
      <c r="H365" s="157"/>
      <c r="I365" s="143"/>
      <c r="J365" s="139"/>
      <c r="K365" s="522">
        <v>1</v>
      </c>
      <c r="L365" s="522"/>
      <c r="M365" s="522"/>
      <c r="N365" s="176" t="s">
        <v>28</v>
      </c>
      <c r="O365" s="544"/>
      <c r="P365" s="544"/>
      <c r="Q365" s="544"/>
      <c r="R365" s="544"/>
      <c r="S365" s="545"/>
    </row>
    <row r="366" spans="1:19" ht="27.75" customHeight="1" x14ac:dyDescent="0.2">
      <c r="A366" s="95" t="s">
        <v>627</v>
      </c>
      <c r="B366" s="215" t="s">
        <v>384</v>
      </c>
      <c r="C366" s="216"/>
      <c r="D366" s="216"/>
      <c r="E366" s="216"/>
      <c r="F366" s="217"/>
      <c r="G366" s="193"/>
      <c r="H366" s="180"/>
      <c r="I366" s="152"/>
      <c r="J366" s="152"/>
      <c r="K366" s="522">
        <v>1</v>
      </c>
      <c r="L366" s="522"/>
      <c r="M366" s="522"/>
      <c r="N366" s="176" t="s">
        <v>28</v>
      </c>
      <c r="O366" s="544"/>
      <c r="P366" s="544"/>
      <c r="Q366" s="544"/>
      <c r="R366" s="544"/>
      <c r="S366" s="545"/>
    </row>
    <row r="367" spans="1:19" ht="36" customHeight="1" x14ac:dyDescent="0.2">
      <c r="A367" s="95" t="s">
        <v>628</v>
      </c>
      <c r="B367" s="218" t="s">
        <v>383</v>
      </c>
      <c r="C367" s="224"/>
      <c r="D367" s="224"/>
      <c r="E367" s="224"/>
      <c r="F367" s="224"/>
      <c r="G367" s="54"/>
      <c r="H367" s="180"/>
      <c r="I367" s="152"/>
      <c r="J367" s="152"/>
      <c r="K367" s="522">
        <v>1</v>
      </c>
      <c r="L367" s="522"/>
      <c r="M367" s="522"/>
      <c r="N367" s="176" t="s">
        <v>28</v>
      </c>
      <c r="O367" s="544"/>
      <c r="P367" s="544"/>
      <c r="Q367" s="544"/>
      <c r="R367" s="544"/>
      <c r="S367" s="545"/>
    </row>
    <row r="368" spans="1:19" ht="24.75" customHeight="1" x14ac:dyDescent="0.2">
      <c r="A368" s="95" t="s">
        <v>629</v>
      </c>
      <c r="B368" s="215" t="s">
        <v>385</v>
      </c>
      <c r="C368" s="216"/>
      <c r="D368" s="216"/>
      <c r="E368" s="216"/>
      <c r="F368" s="216"/>
      <c r="G368" s="54"/>
      <c r="H368" s="180"/>
      <c r="I368" s="152"/>
      <c r="J368" s="152"/>
      <c r="K368" s="522">
        <v>1</v>
      </c>
      <c r="L368" s="522"/>
      <c r="M368" s="522"/>
      <c r="N368" s="176" t="s">
        <v>28</v>
      </c>
      <c r="O368" s="544"/>
      <c r="P368" s="544"/>
      <c r="Q368" s="544"/>
      <c r="R368" s="544"/>
      <c r="S368" s="545"/>
    </row>
    <row r="369" spans="1:19" ht="31.5" customHeight="1" x14ac:dyDescent="0.2">
      <c r="A369" s="189"/>
      <c r="B369" s="236" t="s">
        <v>630</v>
      </c>
      <c r="C369" s="237"/>
      <c r="D369" s="237"/>
      <c r="E369" s="237"/>
      <c r="F369" s="238"/>
      <c r="G369" s="171"/>
      <c r="H369" s="74"/>
      <c r="I369" s="121"/>
      <c r="J369" s="121"/>
      <c r="K369" s="530"/>
      <c r="L369" s="530"/>
      <c r="M369" s="530"/>
      <c r="N369" s="150"/>
      <c r="O369" s="544"/>
      <c r="P369" s="544"/>
      <c r="Q369" s="544"/>
      <c r="R369" s="544"/>
      <c r="S369" s="545"/>
    </row>
    <row r="370" spans="1:19" ht="31.5" customHeight="1" x14ac:dyDescent="0.2">
      <c r="A370" s="189" t="s">
        <v>785</v>
      </c>
      <c r="B370" s="228" t="s">
        <v>637</v>
      </c>
      <c r="C370" s="229"/>
      <c r="D370" s="229"/>
      <c r="E370" s="229"/>
      <c r="F370" s="232"/>
      <c r="G370" s="171"/>
      <c r="H370" s="74"/>
      <c r="I370" s="121"/>
      <c r="J370" s="121"/>
      <c r="K370" s="530"/>
      <c r="L370" s="530"/>
      <c r="M370" s="530"/>
      <c r="N370" s="139"/>
      <c r="O370" s="541"/>
      <c r="P370" s="542"/>
      <c r="Q370" s="542"/>
      <c r="R370" s="542"/>
      <c r="S370" s="543"/>
    </row>
    <row r="371" spans="1:19" s="2" customFormat="1" ht="44.25" customHeight="1" x14ac:dyDescent="0.2">
      <c r="A371" s="189" t="s">
        <v>638</v>
      </c>
      <c r="B371" s="212" t="s">
        <v>401</v>
      </c>
      <c r="C371" s="213"/>
      <c r="D371" s="213"/>
      <c r="E371" s="213"/>
      <c r="F371" s="213"/>
      <c r="G371" s="171"/>
      <c r="H371" s="74"/>
      <c r="I371" s="121"/>
      <c r="J371" s="121"/>
      <c r="K371" s="530">
        <v>1</v>
      </c>
      <c r="L371" s="530"/>
      <c r="M371" s="530"/>
      <c r="N371" s="176" t="s">
        <v>28</v>
      </c>
      <c r="O371" s="544"/>
      <c r="P371" s="544"/>
      <c r="Q371" s="544"/>
      <c r="R371" s="544"/>
      <c r="S371" s="545"/>
    </row>
    <row r="372" spans="1:19" s="2" customFormat="1" ht="30.75" customHeight="1" x14ac:dyDescent="0.2">
      <c r="A372" s="189" t="s">
        <v>639</v>
      </c>
      <c r="B372" s="212" t="s">
        <v>402</v>
      </c>
      <c r="C372" s="213"/>
      <c r="D372" s="213"/>
      <c r="E372" s="213"/>
      <c r="F372" s="213"/>
      <c r="G372" s="151"/>
      <c r="H372" s="55"/>
      <c r="I372" s="55"/>
      <c r="J372" s="55"/>
      <c r="K372" s="530">
        <v>1</v>
      </c>
      <c r="L372" s="530"/>
      <c r="M372" s="530"/>
      <c r="N372" s="165" t="s">
        <v>28</v>
      </c>
      <c r="O372" s="544"/>
      <c r="P372" s="544"/>
      <c r="Q372" s="544"/>
      <c r="R372" s="544"/>
      <c r="S372" s="545"/>
    </row>
    <row r="373" spans="1:19" ht="30.75" customHeight="1" x14ac:dyDescent="0.2">
      <c r="A373" s="189" t="s">
        <v>640</v>
      </c>
      <c r="B373" s="212" t="s">
        <v>405</v>
      </c>
      <c r="C373" s="213"/>
      <c r="D373" s="213"/>
      <c r="E373" s="213"/>
      <c r="F373" s="213"/>
      <c r="G373" s="171"/>
      <c r="H373" s="74"/>
      <c r="I373" s="121"/>
      <c r="J373" s="121"/>
      <c r="K373" s="530">
        <v>1</v>
      </c>
      <c r="L373" s="530"/>
      <c r="M373" s="530"/>
      <c r="N373" s="204" t="s">
        <v>35</v>
      </c>
      <c r="O373" s="544"/>
      <c r="P373" s="544"/>
      <c r="Q373" s="544"/>
      <c r="R373" s="544"/>
      <c r="S373" s="545"/>
    </row>
    <row r="374" spans="1:19" ht="56.25" customHeight="1" x14ac:dyDescent="0.2">
      <c r="A374" s="189" t="s">
        <v>641</v>
      </c>
      <c r="B374" s="212" t="s">
        <v>403</v>
      </c>
      <c r="C374" s="213"/>
      <c r="D374" s="213"/>
      <c r="E374" s="213"/>
      <c r="F374" s="213"/>
      <c r="G374" s="171"/>
      <c r="H374" s="74"/>
      <c r="I374" s="121"/>
      <c r="J374" s="121"/>
      <c r="K374" s="530">
        <v>1</v>
      </c>
      <c r="L374" s="530"/>
      <c r="M374" s="530"/>
      <c r="N374" s="204" t="s">
        <v>35</v>
      </c>
      <c r="O374" s="544"/>
      <c r="P374" s="544"/>
      <c r="Q374" s="544"/>
      <c r="R374" s="544"/>
      <c r="S374" s="545"/>
    </row>
    <row r="375" spans="1:19" s="2" customFormat="1" ht="50.25" customHeight="1" x14ac:dyDescent="0.2">
      <c r="A375" s="189" t="s">
        <v>642</v>
      </c>
      <c r="B375" s="215" t="s">
        <v>749</v>
      </c>
      <c r="C375" s="216"/>
      <c r="D375" s="216"/>
      <c r="E375" s="216"/>
      <c r="F375" s="217"/>
      <c r="G375" s="151"/>
      <c r="H375" s="55"/>
      <c r="I375" s="55"/>
      <c r="J375" s="55"/>
      <c r="K375" s="530">
        <v>1</v>
      </c>
      <c r="L375" s="530"/>
      <c r="M375" s="530"/>
      <c r="N375" s="176" t="s">
        <v>28</v>
      </c>
      <c r="O375" s="544"/>
      <c r="P375" s="544"/>
      <c r="Q375" s="544"/>
      <c r="R375" s="544"/>
      <c r="S375" s="545"/>
    </row>
    <row r="376" spans="1:19" ht="56.25" customHeight="1" x14ac:dyDescent="0.2">
      <c r="A376" s="189" t="s">
        <v>643</v>
      </c>
      <c r="B376" s="212" t="s">
        <v>890</v>
      </c>
      <c r="C376" s="213"/>
      <c r="D376" s="213"/>
      <c r="E376" s="213"/>
      <c r="F376" s="213"/>
      <c r="G376" s="151"/>
      <c r="H376" s="67"/>
      <c r="I376" s="68"/>
      <c r="J376" s="68"/>
      <c r="K376" s="537">
        <v>1</v>
      </c>
      <c r="L376" s="537"/>
      <c r="M376" s="537"/>
      <c r="N376" s="165" t="s">
        <v>28</v>
      </c>
      <c r="O376" s="544"/>
      <c r="P376" s="544"/>
      <c r="Q376" s="544"/>
      <c r="R376" s="544"/>
      <c r="S376" s="545"/>
    </row>
    <row r="377" spans="1:19" ht="41.25" customHeight="1" x14ac:dyDescent="0.2">
      <c r="A377" s="189" t="s">
        <v>644</v>
      </c>
      <c r="B377" s="218" t="s">
        <v>631</v>
      </c>
      <c r="C377" s="224"/>
      <c r="D377" s="224"/>
      <c r="E377" s="224"/>
      <c r="F377" s="224"/>
      <c r="G377" s="225"/>
      <c r="H377" s="180"/>
      <c r="I377" s="152"/>
      <c r="J377" s="152"/>
      <c r="K377" s="522">
        <v>1</v>
      </c>
      <c r="L377" s="522"/>
      <c r="M377" s="522"/>
      <c r="N377" s="204" t="s">
        <v>35</v>
      </c>
      <c r="O377" s="544"/>
      <c r="P377" s="544"/>
      <c r="Q377" s="544"/>
      <c r="R377" s="544"/>
      <c r="S377" s="545"/>
    </row>
    <row r="378" spans="1:19" ht="47.25" customHeight="1" x14ac:dyDescent="0.2">
      <c r="A378" s="189" t="s">
        <v>645</v>
      </c>
      <c r="B378" s="272" t="s">
        <v>632</v>
      </c>
      <c r="C378" s="273"/>
      <c r="D378" s="273"/>
      <c r="E378" s="273"/>
      <c r="F378" s="273"/>
      <c r="G378" s="304"/>
      <c r="H378" s="143"/>
      <c r="I378" s="139"/>
      <c r="J378" s="139"/>
      <c r="K378" s="522">
        <v>1</v>
      </c>
      <c r="L378" s="522"/>
      <c r="M378" s="522"/>
      <c r="N378" s="176" t="s">
        <v>28</v>
      </c>
      <c r="O378" s="544"/>
      <c r="P378" s="544"/>
      <c r="Q378" s="544"/>
      <c r="R378" s="544"/>
      <c r="S378" s="545"/>
    </row>
    <row r="379" spans="1:19" ht="32.25" customHeight="1" x14ac:dyDescent="0.2">
      <c r="A379" s="189" t="s">
        <v>646</v>
      </c>
      <c r="B379" s="218" t="s">
        <v>633</v>
      </c>
      <c r="C379" s="224"/>
      <c r="D379" s="224"/>
      <c r="E379" s="224"/>
      <c r="F379" s="224"/>
      <c r="G379" s="170"/>
      <c r="H379" s="72"/>
      <c r="I379" s="139"/>
      <c r="J379" s="139"/>
      <c r="K379" s="522">
        <v>1</v>
      </c>
      <c r="L379" s="522"/>
      <c r="M379" s="522"/>
      <c r="N379" s="176" t="s">
        <v>28</v>
      </c>
      <c r="O379" s="544"/>
      <c r="P379" s="544"/>
      <c r="Q379" s="544"/>
      <c r="R379" s="544"/>
      <c r="S379" s="545"/>
    </row>
    <row r="380" spans="1:19" ht="35.25" customHeight="1" x14ac:dyDescent="0.2">
      <c r="A380" s="189" t="s">
        <v>647</v>
      </c>
      <c r="B380" s="218" t="s">
        <v>634</v>
      </c>
      <c r="C380" s="224"/>
      <c r="D380" s="224"/>
      <c r="E380" s="224"/>
      <c r="F380" s="224"/>
      <c r="G380" s="170"/>
      <c r="H380" s="72"/>
      <c r="I380" s="139"/>
      <c r="J380" s="139"/>
      <c r="K380" s="522">
        <v>1</v>
      </c>
      <c r="L380" s="522"/>
      <c r="M380" s="522"/>
      <c r="N380" s="176" t="s">
        <v>28</v>
      </c>
      <c r="O380" s="544"/>
      <c r="P380" s="544"/>
      <c r="Q380" s="544"/>
      <c r="R380" s="544"/>
      <c r="S380" s="545"/>
    </row>
    <row r="381" spans="1:19" ht="35.25" customHeight="1" x14ac:dyDescent="0.2">
      <c r="A381" s="189" t="s">
        <v>648</v>
      </c>
      <c r="B381" s="218" t="s">
        <v>635</v>
      </c>
      <c r="C381" s="224"/>
      <c r="D381" s="224"/>
      <c r="E381" s="224"/>
      <c r="F381" s="224"/>
      <c r="G381" s="170"/>
      <c r="H381" s="72"/>
      <c r="I381" s="139"/>
      <c r="J381" s="139"/>
      <c r="K381" s="522">
        <v>1</v>
      </c>
      <c r="L381" s="522"/>
      <c r="M381" s="522"/>
      <c r="N381" s="176" t="s">
        <v>28</v>
      </c>
      <c r="O381" s="544"/>
      <c r="P381" s="544"/>
      <c r="Q381" s="544"/>
      <c r="R381" s="544"/>
      <c r="S381" s="545"/>
    </row>
    <row r="382" spans="1:19" ht="42" customHeight="1" x14ac:dyDescent="0.2">
      <c r="A382" s="189" t="s">
        <v>649</v>
      </c>
      <c r="B382" s="218" t="s">
        <v>636</v>
      </c>
      <c r="C382" s="224"/>
      <c r="D382" s="224"/>
      <c r="E382" s="224"/>
      <c r="F382" s="224"/>
      <c r="G382" s="170"/>
      <c r="H382" s="72"/>
      <c r="I382" s="139"/>
      <c r="J382" s="139"/>
      <c r="K382" s="522">
        <v>1</v>
      </c>
      <c r="L382" s="522"/>
      <c r="M382" s="522"/>
      <c r="N382" s="176" t="s">
        <v>28</v>
      </c>
      <c r="O382" s="544"/>
      <c r="P382" s="544"/>
      <c r="Q382" s="544"/>
      <c r="R382" s="544"/>
      <c r="S382" s="545"/>
    </row>
    <row r="383" spans="1:19" ht="42.75" customHeight="1" x14ac:dyDescent="0.2">
      <c r="A383" s="189" t="s">
        <v>650</v>
      </c>
      <c r="B383" s="218" t="s">
        <v>404</v>
      </c>
      <c r="C383" s="224"/>
      <c r="D383" s="224"/>
      <c r="E383" s="224"/>
      <c r="F383" s="224"/>
      <c r="G383" s="170"/>
      <c r="H383" s="72"/>
      <c r="I383" s="139"/>
      <c r="J383" s="139"/>
      <c r="K383" s="522">
        <v>1</v>
      </c>
      <c r="L383" s="522"/>
      <c r="M383" s="522"/>
      <c r="N383" s="176" t="s">
        <v>28</v>
      </c>
      <c r="O383" s="544"/>
      <c r="P383" s="544"/>
      <c r="Q383" s="544"/>
      <c r="R383" s="544"/>
      <c r="S383" s="545"/>
    </row>
    <row r="384" spans="1:19" ht="30.75" customHeight="1" x14ac:dyDescent="0.2">
      <c r="A384" s="189" t="s">
        <v>651</v>
      </c>
      <c r="B384" s="212" t="s">
        <v>406</v>
      </c>
      <c r="C384" s="213"/>
      <c r="D384" s="213"/>
      <c r="E384" s="213"/>
      <c r="F384" s="213"/>
      <c r="G384" s="171"/>
      <c r="H384" s="74"/>
      <c r="I384" s="121"/>
      <c r="J384" s="121"/>
      <c r="K384" s="530">
        <v>1</v>
      </c>
      <c r="L384" s="530"/>
      <c r="M384" s="530"/>
      <c r="N384" s="176" t="s">
        <v>28</v>
      </c>
      <c r="O384" s="544"/>
      <c r="P384" s="544"/>
      <c r="Q384" s="544"/>
      <c r="R384" s="544"/>
      <c r="S384" s="545"/>
    </row>
    <row r="385" spans="1:19" ht="30.75" customHeight="1" x14ac:dyDescent="0.2">
      <c r="A385" s="189" t="s">
        <v>652</v>
      </c>
      <c r="B385" s="212" t="s">
        <v>407</v>
      </c>
      <c r="C385" s="213"/>
      <c r="D385" s="213"/>
      <c r="E385" s="213"/>
      <c r="F385" s="213"/>
      <c r="G385" s="171"/>
      <c r="H385" s="74"/>
      <c r="I385" s="121"/>
      <c r="J385" s="121"/>
      <c r="K385" s="530">
        <v>1</v>
      </c>
      <c r="L385" s="530"/>
      <c r="M385" s="530"/>
      <c r="N385" s="176" t="s">
        <v>28</v>
      </c>
      <c r="O385" s="544"/>
      <c r="P385" s="544"/>
      <c r="Q385" s="544"/>
      <c r="R385" s="544"/>
      <c r="S385" s="545"/>
    </row>
    <row r="386" spans="1:19" s="2" customFormat="1" ht="24.75" customHeight="1" x14ac:dyDescent="0.2">
      <c r="A386" s="189" t="s">
        <v>786</v>
      </c>
      <c r="B386" s="228" t="s">
        <v>147</v>
      </c>
      <c r="C386" s="229"/>
      <c r="D386" s="229"/>
      <c r="E386" s="229"/>
      <c r="F386" s="229"/>
      <c r="G386" s="205"/>
      <c r="H386" s="72"/>
      <c r="I386" s="72"/>
      <c r="J386" s="156"/>
      <c r="K386" s="531"/>
      <c r="L386" s="527"/>
      <c r="M386" s="527"/>
      <c r="N386" s="73"/>
      <c r="O386" s="544"/>
      <c r="P386" s="544"/>
      <c r="Q386" s="544"/>
      <c r="R386" s="544"/>
      <c r="S386" s="545"/>
    </row>
    <row r="387" spans="1:19" s="2" customFormat="1" ht="51" customHeight="1" x14ac:dyDescent="0.2">
      <c r="A387" s="189" t="s">
        <v>653</v>
      </c>
      <c r="B387" s="215" t="s">
        <v>374</v>
      </c>
      <c r="C387" s="216"/>
      <c r="D387" s="216"/>
      <c r="E387" s="216"/>
      <c r="F387" s="216"/>
      <c r="G387" s="205"/>
      <c r="H387" s="72"/>
      <c r="I387" s="72"/>
      <c r="J387" s="156"/>
      <c r="K387" s="522">
        <v>1</v>
      </c>
      <c r="L387" s="522"/>
      <c r="M387" s="523"/>
      <c r="N387" s="29" t="s">
        <v>35</v>
      </c>
      <c r="O387" s="544"/>
      <c r="P387" s="544"/>
      <c r="Q387" s="544"/>
      <c r="R387" s="544"/>
      <c r="S387" s="545"/>
    </row>
    <row r="388" spans="1:19" s="2" customFormat="1" ht="44.25" customHeight="1" x14ac:dyDescent="0.2">
      <c r="A388" s="189" t="s">
        <v>654</v>
      </c>
      <c r="B388" s="245" t="s">
        <v>372</v>
      </c>
      <c r="C388" s="299"/>
      <c r="D388" s="299"/>
      <c r="E388" s="299"/>
      <c r="F388" s="299"/>
      <c r="G388" s="205"/>
      <c r="H388" s="72"/>
      <c r="I388" s="72"/>
      <c r="J388" s="156"/>
      <c r="K388" s="522">
        <v>1</v>
      </c>
      <c r="L388" s="522"/>
      <c r="M388" s="522"/>
      <c r="N388" s="29" t="s">
        <v>35</v>
      </c>
      <c r="O388" s="544"/>
      <c r="P388" s="544"/>
      <c r="Q388" s="544"/>
      <c r="R388" s="544"/>
      <c r="S388" s="545"/>
    </row>
    <row r="389" spans="1:19" s="2" customFormat="1" ht="45.75" customHeight="1" x14ac:dyDescent="0.2">
      <c r="A389" s="189" t="s">
        <v>655</v>
      </c>
      <c r="B389" s="218" t="s">
        <v>408</v>
      </c>
      <c r="C389" s="219"/>
      <c r="D389" s="219"/>
      <c r="E389" s="219"/>
      <c r="F389" s="219"/>
      <c r="G389" s="205"/>
      <c r="H389" s="72"/>
      <c r="I389" s="72"/>
      <c r="J389" s="156"/>
      <c r="K389" s="522">
        <v>1</v>
      </c>
      <c r="L389" s="522"/>
      <c r="M389" s="522"/>
      <c r="N389" s="29" t="s">
        <v>35</v>
      </c>
      <c r="O389" s="544"/>
      <c r="P389" s="544"/>
      <c r="Q389" s="544"/>
      <c r="R389" s="544"/>
      <c r="S389" s="545"/>
    </row>
    <row r="390" spans="1:19" s="2" customFormat="1" ht="44.25" customHeight="1" x14ac:dyDescent="0.2">
      <c r="A390" s="189" t="s">
        <v>656</v>
      </c>
      <c r="B390" s="218" t="s">
        <v>409</v>
      </c>
      <c r="C390" s="219"/>
      <c r="D390" s="219"/>
      <c r="E390" s="219"/>
      <c r="F390" s="219"/>
      <c r="G390" s="205"/>
      <c r="H390" s="72"/>
      <c r="I390" s="72"/>
      <c r="J390" s="156"/>
      <c r="K390" s="522">
        <v>1</v>
      </c>
      <c r="L390" s="522"/>
      <c r="M390" s="522"/>
      <c r="N390" s="29" t="s">
        <v>35</v>
      </c>
      <c r="O390" s="544"/>
      <c r="P390" s="544"/>
      <c r="Q390" s="544"/>
      <c r="R390" s="544"/>
      <c r="S390" s="545"/>
    </row>
    <row r="391" spans="1:19" s="2" customFormat="1" ht="49.5" customHeight="1" x14ac:dyDescent="0.2">
      <c r="A391" s="189" t="s">
        <v>657</v>
      </c>
      <c r="B391" s="218" t="s">
        <v>410</v>
      </c>
      <c r="C391" s="219"/>
      <c r="D391" s="219"/>
      <c r="E391" s="219"/>
      <c r="F391" s="219"/>
      <c r="G391" s="205"/>
      <c r="H391" s="72"/>
      <c r="I391" s="72"/>
      <c r="J391" s="156"/>
      <c r="K391" s="522">
        <v>1</v>
      </c>
      <c r="L391" s="522"/>
      <c r="M391" s="522"/>
      <c r="N391" s="176" t="s">
        <v>28</v>
      </c>
      <c r="O391" s="544"/>
      <c r="P391" s="544"/>
      <c r="Q391" s="544"/>
      <c r="R391" s="544"/>
      <c r="S391" s="545"/>
    </row>
    <row r="392" spans="1:19" s="2" customFormat="1" ht="36.75" customHeight="1" x14ac:dyDescent="0.2">
      <c r="A392" s="189" t="s">
        <v>658</v>
      </c>
      <c r="B392" s="218" t="s">
        <v>371</v>
      </c>
      <c r="C392" s="219"/>
      <c r="D392" s="219"/>
      <c r="E392" s="219"/>
      <c r="F392" s="219"/>
      <c r="G392" s="205"/>
      <c r="H392" s="72"/>
      <c r="I392" s="72"/>
      <c r="J392" s="156"/>
      <c r="K392" s="522">
        <v>1</v>
      </c>
      <c r="L392" s="522"/>
      <c r="M392" s="522"/>
      <c r="N392" s="176" t="s">
        <v>28</v>
      </c>
      <c r="O392" s="544"/>
      <c r="P392" s="544"/>
      <c r="Q392" s="544"/>
      <c r="R392" s="544"/>
      <c r="S392" s="545"/>
    </row>
    <row r="393" spans="1:19" s="2" customFormat="1" ht="38.25" customHeight="1" x14ac:dyDescent="0.2">
      <c r="A393" s="189" t="s">
        <v>659</v>
      </c>
      <c r="B393" s="218" t="s">
        <v>373</v>
      </c>
      <c r="C393" s="219"/>
      <c r="D393" s="219"/>
      <c r="E393" s="219"/>
      <c r="F393" s="219"/>
      <c r="G393" s="205"/>
      <c r="H393" s="72"/>
      <c r="I393" s="72"/>
      <c r="J393" s="156"/>
      <c r="K393" s="522">
        <v>1</v>
      </c>
      <c r="L393" s="522"/>
      <c r="M393" s="522"/>
      <c r="N393" s="176" t="s">
        <v>28</v>
      </c>
      <c r="O393" s="544"/>
      <c r="P393" s="544"/>
      <c r="Q393" s="544"/>
      <c r="R393" s="544"/>
      <c r="S393" s="545"/>
    </row>
    <row r="394" spans="1:19" s="2" customFormat="1" ht="57.75" customHeight="1" x14ac:dyDescent="0.2">
      <c r="A394" s="189" t="s">
        <v>660</v>
      </c>
      <c r="B394" s="218" t="s">
        <v>411</v>
      </c>
      <c r="C394" s="219"/>
      <c r="D394" s="219"/>
      <c r="E394" s="219"/>
      <c r="F394" s="219"/>
      <c r="G394" s="205"/>
      <c r="H394" s="72"/>
      <c r="I394" s="72"/>
      <c r="J394" s="156"/>
      <c r="K394" s="522">
        <v>1</v>
      </c>
      <c r="L394" s="522"/>
      <c r="M394" s="522"/>
      <c r="N394" s="176" t="s">
        <v>28</v>
      </c>
      <c r="O394" s="544"/>
      <c r="P394" s="544"/>
      <c r="Q394" s="544"/>
      <c r="R394" s="544"/>
      <c r="S394" s="545"/>
    </row>
    <row r="395" spans="1:19" s="2" customFormat="1" ht="31.5" customHeight="1" x14ac:dyDescent="0.2">
      <c r="A395" s="189" t="s">
        <v>661</v>
      </c>
      <c r="B395" s="415" t="s">
        <v>375</v>
      </c>
      <c r="C395" s="416"/>
      <c r="D395" s="416"/>
      <c r="E395" s="416"/>
      <c r="F395" s="416"/>
      <c r="G395" s="205"/>
      <c r="H395" s="72"/>
      <c r="I395" s="72"/>
      <c r="J395" s="156"/>
      <c r="K395" s="522">
        <v>1</v>
      </c>
      <c r="L395" s="522"/>
      <c r="M395" s="522"/>
      <c r="N395" s="176" t="s">
        <v>28</v>
      </c>
      <c r="O395" s="544"/>
      <c r="P395" s="544"/>
      <c r="Q395" s="544"/>
      <c r="R395" s="544"/>
      <c r="S395" s="545"/>
    </row>
    <row r="396" spans="1:19" s="2" customFormat="1" ht="30.75" customHeight="1" x14ac:dyDescent="0.2">
      <c r="A396" s="189" t="s">
        <v>787</v>
      </c>
      <c r="B396" s="235" t="s">
        <v>413</v>
      </c>
      <c r="C396" s="213"/>
      <c r="D396" s="213"/>
      <c r="E396" s="213"/>
      <c r="F396" s="213"/>
      <c r="G396" s="151"/>
      <c r="H396" s="55"/>
      <c r="I396" s="55"/>
      <c r="J396" s="55"/>
      <c r="K396" s="530"/>
      <c r="L396" s="530"/>
      <c r="M396" s="530"/>
      <c r="N396" s="121"/>
      <c r="O396" s="544"/>
      <c r="P396" s="544"/>
      <c r="Q396" s="544"/>
      <c r="R396" s="544"/>
      <c r="S396" s="545"/>
    </row>
    <row r="397" spans="1:19" s="2" customFormat="1" ht="34.5" customHeight="1" x14ac:dyDescent="0.2">
      <c r="A397" s="189" t="s">
        <v>662</v>
      </c>
      <c r="B397" s="212" t="s">
        <v>873</v>
      </c>
      <c r="C397" s="213"/>
      <c r="D397" s="213"/>
      <c r="E397" s="213"/>
      <c r="F397" s="213"/>
      <c r="G397" s="151"/>
      <c r="H397" s="55"/>
      <c r="I397" s="55"/>
      <c r="J397" s="55"/>
      <c r="K397" s="530">
        <v>1</v>
      </c>
      <c r="L397" s="530"/>
      <c r="M397" s="530"/>
      <c r="N397" s="29" t="s">
        <v>35</v>
      </c>
      <c r="O397" s="544"/>
      <c r="P397" s="544"/>
      <c r="Q397" s="544"/>
      <c r="R397" s="544"/>
      <c r="S397" s="545"/>
    </row>
    <row r="398" spans="1:19" s="2" customFormat="1" ht="60.75" customHeight="1" x14ac:dyDescent="0.2">
      <c r="A398" s="189" t="s">
        <v>663</v>
      </c>
      <c r="B398" s="212" t="s">
        <v>417</v>
      </c>
      <c r="C398" s="213"/>
      <c r="D398" s="213"/>
      <c r="E398" s="213"/>
      <c r="F398" s="213"/>
      <c r="G398" s="151"/>
      <c r="H398" s="55"/>
      <c r="I398" s="55"/>
      <c r="J398" s="55"/>
      <c r="K398" s="530">
        <v>1</v>
      </c>
      <c r="L398" s="530"/>
      <c r="M398" s="530"/>
      <c r="N398" s="176" t="s">
        <v>28</v>
      </c>
      <c r="O398" s="544"/>
      <c r="P398" s="544"/>
      <c r="Q398" s="544"/>
      <c r="R398" s="544"/>
      <c r="S398" s="545"/>
    </row>
    <row r="399" spans="1:19" s="7" customFormat="1" ht="30.75" customHeight="1" x14ac:dyDescent="0.2">
      <c r="A399" s="123" t="s">
        <v>664</v>
      </c>
      <c r="B399" s="305" t="s">
        <v>897</v>
      </c>
      <c r="C399" s="306"/>
      <c r="D399" s="306"/>
      <c r="E399" s="306"/>
      <c r="F399" s="306"/>
      <c r="G399" s="124"/>
      <c r="H399" s="125"/>
      <c r="I399" s="125"/>
      <c r="J399" s="125"/>
      <c r="K399" s="587">
        <v>1</v>
      </c>
      <c r="L399" s="587"/>
      <c r="M399" s="587"/>
      <c r="N399" s="126" t="s">
        <v>28</v>
      </c>
      <c r="O399" s="582"/>
      <c r="P399" s="582"/>
      <c r="Q399" s="582"/>
      <c r="R399" s="582"/>
      <c r="S399" s="583"/>
    </row>
    <row r="400" spans="1:19" s="2" customFormat="1" ht="42.75" customHeight="1" x14ac:dyDescent="0.2">
      <c r="A400" s="189" t="s">
        <v>665</v>
      </c>
      <c r="B400" s="212" t="s">
        <v>430</v>
      </c>
      <c r="C400" s="213"/>
      <c r="D400" s="213"/>
      <c r="E400" s="213"/>
      <c r="F400" s="213"/>
      <c r="G400" s="151"/>
      <c r="H400" s="55"/>
      <c r="I400" s="55"/>
      <c r="J400" s="55"/>
      <c r="K400" s="530">
        <v>1</v>
      </c>
      <c r="L400" s="530"/>
      <c r="M400" s="530"/>
      <c r="N400" s="29" t="s">
        <v>35</v>
      </c>
      <c r="O400" s="544"/>
      <c r="P400" s="544"/>
      <c r="Q400" s="544"/>
      <c r="R400" s="544"/>
      <c r="S400" s="545"/>
    </row>
    <row r="401" spans="1:19" s="2" customFormat="1" ht="39.75" customHeight="1" x14ac:dyDescent="0.2">
      <c r="A401" s="189" t="s">
        <v>666</v>
      </c>
      <c r="B401" s="212" t="s">
        <v>896</v>
      </c>
      <c r="C401" s="235"/>
      <c r="D401" s="235"/>
      <c r="E401" s="235"/>
      <c r="F401" s="235"/>
      <c r="G401" s="151"/>
      <c r="H401" s="55"/>
      <c r="I401" s="55"/>
      <c r="J401" s="55"/>
      <c r="K401" s="530">
        <v>1</v>
      </c>
      <c r="L401" s="530"/>
      <c r="M401" s="530"/>
      <c r="N401" s="176" t="s">
        <v>28</v>
      </c>
      <c r="O401" s="544"/>
      <c r="P401" s="544"/>
      <c r="Q401" s="544"/>
      <c r="R401" s="544"/>
      <c r="S401" s="545"/>
    </row>
    <row r="402" spans="1:19" s="2" customFormat="1" ht="37.5" customHeight="1" x14ac:dyDescent="0.2">
      <c r="A402" s="189" t="s">
        <v>667</v>
      </c>
      <c r="B402" s="212" t="s">
        <v>429</v>
      </c>
      <c r="C402" s="213"/>
      <c r="D402" s="213"/>
      <c r="E402" s="213"/>
      <c r="F402" s="213"/>
      <c r="G402" s="151"/>
      <c r="H402" s="55"/>
      <c r="I402" s="55"/>
      <c r="J402" s="55"/>
      <c r="K402" s="530">
        <v>1</v>
      </c>
      <c r="L402" s="530"/>
      <c r="M402" s="530"/>
      <c r="N402" s="176" t="s">
        <v>28</v>
      </c>
      <c r="O402" s="544"/>
      <c r="P402" s="544"/>
      <c r="Q402" s="544"/>
      <c r="R402" s="544"/>
      <c r="S402" s="545"/>
    </row>
    <row r="403" spans="1:19" s="2" customFormat="1" ht="41.25" customHeight="1" x14ac:dyDescent="0.2">
      <c r="A403" s="189" t="s">
        <v>668</v>
      </c>
      <c r="B403" s="212" t="s">
        <v>431</v>
      </c>
      <c r="C403" s="213"/>
      <c r="D403" s="213"/>
      <c r="E403" s="213"/>
      <c r="F403" s="213"/>
      <c r="G403" s="151"/>
      <c r="H403" s="55"/>
      <c r="I403" s="55"/>
      <c r="J403" s="55"/>
      <c r="K403" s="530">
        <v>1</v>
      </c>
      <c r="L403" s="530"/>
      <c r="M403" s="530"/>
      <c r="N403" s="29" t="s">
        <v>35</v>
      </c>
      <c r="O403" s="544"/>
      <c r="P403" s="544"/>
      <c r="Q403" s="544"/>
      <c r="R403" s="544"/>
      <c r="S403" s="545"/>
    </row>
    <row r="404" spans="1:19" s="2" customFormat="1" ht="30.75" customHeight="1" x14ac:dyDescent="0.2">
      <c r="A404" s="189" t="s">
        <v>669</v>
      </c>
      <c r="B404" s="212" t="s">
        <v>432</v>
      </c>
      <c r="C404" s="213"/>
      <c r="D404" s="213"/>
      <c r="E404" s="213"/>
      <c r="F404" s="213"/>
      <c r="G404" s="151"/>
      <c r="H404" s="55"/>
      <c r="I404" s="55"/>
      <c r="J404" s="55"/>
      <c r="K404" s="530">
        <v>1</v>
      </c>
      <c r="L404" s="530"/>
      <c r="M404" s="530"/>
      <c r="N404" s="29" t="s">
        <v>35</v>
      </c>
      <c r="O404" s="544"/>
      <c r="P404" s="544"/>
      <c r="Q404" s="544"/>
      <c r="R404" s="544"/>
      <c r="S404" s="545"/>
    </row>
    <row r="405" spans="1:19" s="2" customFormat="1" ht="47.25" customHeight="1" x14ac:dyDescent="0.2">
      <c r="A405" s="189" t="s">
        <v>670</v>
      </c>
      <c r="B405" s="212" t="s">
        <v>412</v>
      </c>
      <c r="C405" s="213"/>
      <c r="D405" s="213"/>
      <c r="E405" s="213"/>
      <c r="F405" s="213"/>
      <c r="G405" s="151"/>
      <c r="H405" s="55"/>
      <c r="I405" s="55"/>
      <c r="J405" s="55"/>
      <c r="K405" s="530">
        <v>1</v>
      </c>
      <c r="L405" s="530"/>
      <c r="M405" s="530"/>
      <c r="N405" s="29" t="s">
        <v>35</v>
      </c>
      <c r="O405" s="544"/>
      <c r="P405" s="544"/>
      <c r="Q405" s="544"/>
      <c r="R405" s="544"/>
      <c r="S405" s="545"/>
    </row>
    <row r="406" spans="1:19" s="2" customFormat="1" ht="45" customHeight="1" x14ac:dyDescent="0.2">
      <c r="A406" s="189" t="s">
        <v>671</v>
      </c>
      <c r="B406" s="212" t="s">
        <v>414</v>
      </c>
      <c r="C406" s="213"/>
      <c r="D406" s="213"/>
      <c r="E406" s="213"/>
      <c r="F406" s="213"/>
      <c r="G406" s="151"/>
      <c r="H406" s="55"/>
      <c r="I406" s="55"/>
      <c r="J406" s="55"/>
      <c r="K406" s="530">
        <v>1</v>
      </c>
      <c r="L406" s="530"/>
      <c r="M406" s="530"/>
      <c r="N406" s="176" t="s">
        <v>28</v>
      </c>
      <c r="O406" s="544"/>
      <c r="P406" s="544"/>
      <c r="Q406" s="544"/>
      <c r="R406" s="544"/>
      <c r="S406" s="545"/>
    </row>
    <row r="407" spans="1:19" s="2" customFormat="1" ht="30.75" customHeight="1" x14ac:dyDescent="0.2">
      <c r="A407" s="189" t="s">
        <v>672</v>
      </c>
      <c r="B407" s="212" t="s">
        <v>416</v>
      </c>
      <c r="C407" s="213"/>
      <c r="D407" s="213"/>
      <c r="E407" s="213"/>
      <c r="F407" s="213"/>
      <c r="G407" s="151"/>
      <c r="H407" s="55"/>
      <c r="I407" s="55"/>
      <c r="J407" s="55"/>
      <c r="K407" s="530">
        <v>1</v>
      </c>
      <c r="L407" s="530"/>
      <c r="M407" s="530"/>
      <c r="N407" s="176" t="s">
        <v>28</v>
      </c>
      <c r="O407" s="544"/>
      <c r="P407" s="544"/>
      <c r="Q407" s="544"/>
      <c r="R407" s="544"/>
      <c r="S407" s="545"/>
    </row>
    <row r="408" spans="1:19" s="2" customFormat="1" ht="97.5" customHeight="1" x14ac:dyDescent="0.2">
      <c r="A408" s="189" t="s">
        <v>676</v>
      </c>
      <c r="B408" s="212" t="s">
        <v>874</v>
      </c>
      <c r="C408" s="213"/>
      <c r="D408" s="213" t="s">
        <v>677</v>
      </c>
      <c r="E408" s="213"/>
      <c r="F408" s="213"/>
      <c r="G408" s="151"/>
      <c r="H408" s="55"/>
      <c r="I408" s="55"/>
      <c r="J408" s="55"/>
      <c r="K408" s="530">
        <v>1</v>
      </c>
      <c r="L408" s="530"/>
      <c r="M408" s="530"/>
      <c r="N408" s="29" t="s">
        <v>35</v>
      </c>
      <c r="O408" s="544"/>
      <c r="P408" s="544"/>
      <c r="Q408" s="544"/>
      <c r="R408" s="544"/>
      <c r="S408" s="545"/>
    </row>
    <row r="409" spans="1:19" s="2" customFormat="1" ht="37.5" customHeight="1" x14ac:dyDescent="0.2">
      <c r="A409" s="189" t="s">
        <v>788</v>
      </c>
      <c r="B409" s="228" t="s">
        <v>446</v>
      </c>
      <c r="C409" s="229"/>
      <c r="D409" s="229"/>
      <c r="E409" s="229"/>
      <c r="F409" s="232"/>
      <c r="G409" s="151"/>
      <c r="H409" s="55"/>
      <c r="I409" s="55"/>
      <c r="J409" s="55"/>
      <c r="K409" s="530"/>
      <c r="L409" s="530"/>
      <c r="M409" s="530"/>
      <c r="N409" s="121"/>
      <c r="O409" s="544"/>
      <c r="P409" s="544"/>
      <c r="Q409" s="544"/>
      <c r="R409" s="544"/>
      <c r="S409" s="545"/>
    </row>
    <row r="410" spans="1:19" s="2" customFormat="1" ht="28.5" customHeight="1" x14ac:dyDescent="0.2">
      <c r="A410" s="189" t="s">
        <v>673</v>
      </c>
      <c r="B410" s="212" t="s">
        <v>447</v>
      </c>
      <c r="C410" s="213"/>
      <c r="D410" s="213"/>
      <c r="E410" s="213"/>
      <c r="F410" s="213"/>
      <c r="G410" s="151"/>
      <c r="H410" s="55"/>
      <c r="I410" s="55"/>
      <c r="J410" s="55"/>
      <c r="K410" s="530">
        <v>1</v>
      </c>
      <c r="L410" s="530"/>
      <c r="M410" s="530"/>
      <c r="N410" s="176" t="s">
        <v>28</v>
      </c>
      <c r="O410" s="544"/>
      <c r="P410" s="544"/>
      <c r="Q410" s="544"/>
      <c r="R410" s="544"/>
      <c r="S410" s="545"/>
    </row>
    <row r="411" spans="1:19" s="2" customFormat="1" ht="40.5" customHeight="1" x14ac:dyDescent="0.2">
      <c r="A411" s="189" t="s">
        <v>674</v>
      </c>
      <c r="B411" s="212" t="s">
        <v>448</v>
      </c>
      <c r="C411" s="213"/>
      <c r="D411" s="213"/>
      <c r="E411" s="213"/>
      <c r="F411" s="213"/>
      <c r="G411" s="151"/>
      <c r="H411" s="55"/>
      <c r="I411" s="55"/>
      <c r="J411" s="55"/>
      <c r="K411" s="588">
        <v>1</v>
      </c>
      <c r="L411" s="530"/>
      <c r="M411" s="530"/>
      <c r="N411" s="29" t="s">
        <v>35</v>
      </c>
      <c r="O411" s="544"/>
      <c r="P411" s="544"/>
      <c r="Q411" s="544"/>
      <c r="R411" s="544"/>
      <c r="S411" s="545"/>
    </row>
    <row r="412" spans="1:19" s="2" customFormat="1" ht="25.5" customHeight="1" x14ac:dyDescent="0.2">
      <c r="A412" s="189" t="s">
        <v>789</v>
      </c>
      <c r="B412" s="235" t="s">
        <v>449</v>
      </c>
      <c r="C412" s="235"/>
      <c r="D412" s="235"/>
      <c r="E412" s="235"/>
      <c r="F412" s="235"/>
      <c r="G412" s="151"/>
      <c r="H412" s="55"/>
      <c r="I412" s="55"/>
      <c r="J412" s="55"/>
      <c r="K412" s="530"/>
      <c r="L412" s="530"/>
      <c r="M412" s="530"/>
      <c r="N412" s="121"/>
      <c r="O412" s="544"/>
      <c r="P412" s="544"/>
      <c r="Q412" s="544"/>
      <c r="R412" s="544"/>
      <c r="S412" s="545"/>
    </row>
    <row r="413" spans="1:19" s="2" customFormat="1" ht="56.25" customHeight="1" x14ac:dyDescent="0.2">
      <c r="A413" s="189" t="s">
        <v>675</v>
      </c>
      <c r="B413" s="212" t="s">
        <v>881</v>
      </c>
      <c r="C413" s="213"/>
      <c r="D413" s="213"/>
      <c r="E413" s="213"/>
      <c r="F413" s="213"/>
      <c r="G413" s="151"/>
      <c r="H413" s="55"/>
      <c r="I413" s="55"/>
      <c r="J413" s="55"/>
      <c r="K413" s="530">
        <v>1</v>
      </c>
      <c r="L413" s="530"/>
      <c r="M413" s="530"/>
      <c r="N413" s="29" t="s">
        <v>35</v>
      </c>
      <c r="O413" s="544"/>
      <c r="P413" s="544"/>
      <c r="Q413" s="544"/>
      <c r="R413" s="544"/>
      <c r="S413" s="545"/>
    </row>
    <row r="414" spans="1:19" s="2" customFormat="1" ht="75" customHeight="1" x14ac:dyDescent="0.2">
      <c r="A414" s="189" t="s">
        <v>678</v>
      </c>
      <c r="B414" s="212" t="s">
        <v>882</v>
      </c>
      <c r="C414" s="213"/>
      <c r="D414" s="213"/>
      <c r="E414" s="213"/>
      <c r="F414" s="213"/>
      <c r="G414" s="151"/>
      <c r="H414" s="55"/>
      <c r="I414" s="55"/>
      <c r="J414" s="55"/>
      <c r="K414" s="530">
        <v>1</v>
      </c>
      <c r="L414" s="530"/>
      <c r="M414" s="530"/>
      <c r="N414" s="29" t="s">
        <v>35</v>
      </c>
      <c r="O414" s="544"/>
      <c r="P414" s="544"/>
      <c r="Q414" s="544"/>
      <c r="R414" s="544"/>
      <c r="S414" s="545"/>
    </row>
    <row r="415" spans="1:19" s="2" customFormat="1" ht="45" customHeight="1" x14ac:dyDescent="0.2">
      <c r="A415" s="189" t="s">
        <v>679</v>
      </c>
      <c r="B415" s="212" t="s">
        <v>883</v>
      </c>
      <c r="C415" s="213"/>
      <c r="D415" s="213"/>
      <c r="E415" s="213"/>
      <c r="F415" s="213"/>
      <c r="G415" s="151"/>
      <c r="H415" s="55"/>
      <c r="I415" s="55"/>
      <c r="J415" s="55"/>
      <c r="K415" s="530">
        <v>1</v>
      </c>
      <c r="L415" s="530"/>
      <c r="M415" s="530"/>
      <c r="N415" s="29" t="s">
        <v>35</v>
      </c>
      <c r="O415" s="544"/>
      <c r="P415" s="544"/>
      <c r="Q415" s="544"/>
      <c r="R415" s="544"/>
      <c r="S415" s="545"/>
    </row>
    <row r="416" spans="1:19" s="2" customFormat="1" ht="41.25" customHeight="1" x14ac:dyDescent="0.2">
      <c r="A416" s="189" t="s">
        <v>680</v>
      </c>
      <c r="B416" s="212" t="s">
        <v>880</v>
      </c>
      <c r="C416" s="213"/>
      <c r="D416" s="213"/>
      <c r="E416" s="213"/>
      <c r="F416" s="213"/>
      <c r="G416" s="151"/>
      <c r="H416" s="55"/>
      <c r="I416" s="55"/>
      <c r="J416" s="55"/>
      <c r="K416" s="530">
        <v>1</v>
      </c>
      <c r="L416" s="530"/>
      <c r="M416" s="530"/>
      <c r="N416" s="29" t="s">
        <v>35</v>
      </c>
      <c r="O416" s="544"/>
      <c r="P416" s="544"/>
      <c r="Q416" s="544"/>
      <c r="R416" s="544"/>
      <c r="S416" s="545"/>
    </row>
    <row r="417" spans="1:19" s="2" customFormat="1" ht="42" customHeight="1" x14ac:dyDescent="0.2">
      <c r="A417" s="189" t="s">
        <v>681</v>
      </c>
      <c r="B417" s="212" t="s">
        <v>450</v>
      </c>
      <c r="C417" s="213"/>
      <c r="D417" s="213"/>
      <c r="E417" s="213"/>
      <c r="F417" s="213"/>
      <c r="G417" s="151"/>
      <c r="H417" s="55"/>
      <c r="I417" s="55"/>
      <c r="J417" s="55"/>
      <c r="K417" s="530">
        <v>1</v>
      </c>
      <c r="L417" s="530"/>
      <c r="M417" s="530"/>
      <c r="N417" s="176" t="s">
        <v>28</v>
      </c>
      <c r="O417" s="544"/>
      <c r="P417" s="544"/>
      <c r="Q417" s="544"/>
      <c r="R417" s="544"/>
      <c r="S417" s="545"/>
    </row>
    <row r="418" spans="1:19" s="2" customFormat="1" ht="51" customHeight="1" x14ac:dyDescent="0.2">
      <c r="A418" s="189" t="s">
        <v>682</v>
      </c>
      <c r="B418" s="212" t="s">
        <v>884</v>
      </c>
      <c r="C418" s="213"/>
      <c r="D418" s="213"/>
      <c r="E418" s="213"/>
      <c r="F418" s="213"/>
      <c r="G418" s="151"/>
      <c r="H418" s="55"/>
      <c r="I418" s="55"/>
      <c r="J418" s="55"/>
      <c r="K418" s="530">
        <v>1</v>
      </c>
      <c r="L418" s="530"/>
      <c r="M418" s="530"/>
      <c r="N418" s="29" t="s">
        <v>35</v>
      </c>
      <c r="O418" s="544"/>
      <c r="P418" s="544"/>
      <c r="Q418" s="544"/>
      <c r="R418" s="544"/>
      <c r="S418" s="545"/>
    </row>
    <row r="419" spans="1:19" s="2" customFormat="1" ht="30" customHeight="1" x14ac:dyDescent="0.2">
      <c r="A419" s="189"/>
      <c r="B419" s="236" t="s">
        <v>683</v>
      </c>
      <c r="C419" s="237"/>
      <c r="D419" s="237"/>
      <c r="E419" s="237"/>
      <c r="F419" s="238"/>
      <c r="G419" s="151"/>
      <c r="H419" s="55"/>
      <c r="I419" s="55"/>
      <c r="J419" s="55"/>
      <c r="K419" s="530"/>
      <c r="L419" s="530"/>
      <c r="M419" s="530"/>
      <c r="N419" s="121"/>
      <c r="O419" s="544"/>
      <c r="P419" s="544"/>
      <c r="Q419" s="544"/>
      <c r="R419" s="544"/>
      <c r="S419" s="545"/>
    </row>
    <row r="420" spans="1:19" s="2" customFormat="1" ht="30" customHeight="1" x14ac:dyDescent="0.2">
      <c r="A420" s="189" t="s">
        <v>790</v>
      </c>
      <c r="B420" s="245" t="s">
        <v>750</v>
      </c>
      <c r="C420" s="246"/>
      <c r="D420" s="246"/>
      <c r="E420" s="246"/>
      <c r="F420" s="254"/>
      <c r="G420" s="151"/>
      <c r="H420" s="55"/>
      <c r="I420" s="55"/>
      <c r="J420" s="55"/>
      <c r="K420" s="530">
        <v>1</v>
      </c>
      <c r="L420" s="530"/>
      <c r="M420" s="530"/>
      <c r="N420" s="176" t="s">
        <v>28</v>
      </c>
      <c r="O420" s="544"/>
      <c r="P420" s="544"/>
      <c r="Q420" s="544"/>
      <c r="R420" s="544"/>
      <c r="S420" s="545"/>
    </row>
    <row r="421" spans="1:19" s="2" customFormat="1" ht="30" customHeight="1" x14ac:dyDescent="0.2">
      <c r="A421" s="189" t="s">
        <v>791</v>
      </c>
      <c r="B421" s="245" t="s">
        <v>684</v>
      </c>
      <c r="C421" s="246"/>
      <c r="D421" s="246"/>
      <c r="E421" s="246"/>
      <c r="F421" s="254"/>
      <c r="G421" s="151"/>
      <c r="H421" s="55"/>
      <c r="I421" s="55"/>
      <c r="J421" s="55"/>
      <c r="K421" s="530">
        <v>1</v>
      </c>
      <c r="L421" s="530"/>
      <c r="M421" s="530"/>
      <c r="N421" s="29" t="s">
        <v>35</v>
      </c>
      <c r="O421" s="544"/>
      <c r="P421" s="544"/>
      <c r="Q421" s="544"/>
      <c r="R421" s="544"/>
      <c r="S421" s="545"/>
    </row>
    <row r="422" spans="1:19" s="2" customFormat="1" ht="30" customHeight="1" x14ac:dyDescent="0.2">
      <c r="A422" s="189" t="s">
        <v>792</v>
      </c>
      <c r="B422" s="212" t="s">
        <v>752</v>
      </c>
      <c r="C422" s="213"/>
      <c r="D422" s="213"/>
      <c r="E422" s="213"/>
      <c r="F422" s="213"/>
      <c r="G422" s="151"/>
      <c r="H422" s="55"/>
      <c r="I422" s="55"/>
      <c r="J422" s="55"/>
      <c r="K422" s="530">
        <v>1</v>
      </c>
      <c r="L422" s="530"/>
      <c r="M422" s="530"/>
      <c r="N422" s="29" t="s">
        <v>35</v>
      </c>
      <c r="O422" s="544"/>
      <c r="P422" s="544"/>
      <c r="Q422" s="544"/>
      <c r="R422" s="544"/>
      <c r="S422" s="545"/>
    </row>
    <row r="423" spans="1:19" s="2" customFormat="1" ht="30" customHeight="1" x14ac:dyDescent="0.2">
      <c r="A423" s="189" t="s">
        <v>793</v>
      </c>
      <c r="B423" s="212" t="s">
        <v>751</v>
      </c>
      <c r="C423" s="213"/>
      <c r="D423" s="213"/>
      <c r="E423" s="213"/>
      <c r="F423" s="213"/>
      <c r="G423" s="151"/>
      <c r="H423" s="55"/>
      <c r="I423" s="55"/>
      <c r="J423" s="55"/>
      <c r="K423" s="530"/>
      <c r="L423" s="530"/>
      <c r="M423" s="530"/>
      <c r="N423" s="121"/>
      <c r="O423" s="544"/>
      <c r="P423" s="544"/>
      <c r="Q423" s="544"/>
      <c r="R423" s="544"/>
      <c r="S423" s="545"/>
    </row>
    <row r="424" spans="1:19" s="2" customFormat="1" ht="30" customHeight="1" x14ac:dyDescent="0.2">
      <c r="A424" s="189" t="s">
        <v>685</v>
      </c>
      <c r="B424" s="215" t="s">
        <v>165</v>
      </c>
      <c r="C424" s="216"/>
      <c r="D424" s="216"/>
      <c r="E424" s="216"/>
      <c r="F424" s="217"/>
      <c r="G424" s="151"/>
      <c r="H424" s="55"/>
      <c r="I424" s="55"/>
      <c r="J424" s="55"/>
      <c r="K424" s="530">
        <v>1</v>
      </c>
      <c r="L424" s="530"/>
      <c r="M424" s="530"/>
      <c r="N424" s="176" t="s">
        <v>28</v>
      </c>
      <c r="O424" s="544"/>
      <c r="P424" s="544"/>
      <c r="Q424" s="544"/>
      <c r="R424" s="544"/>
      <c r="S424" s="545"/>
    </row>
    <row r="425" spans="1:19" s="2" customFormat="1" ht="44.25" customHeight="1" x14ac:dyDescent="0.2">
      <c r="A425" s="189" t="s">
        <v>686</v>
      </c>
      <c r="B425" s="215" t="s">
        <v>166</v>
      </c>
      <c r="C425" s="216"/>
      <c r="D425" s="216"/>
      <c r="E425" s="216"/>
      <c r="F425" s="217"/>
      <c r="G425" s="151"/>
      <c r="H425" s="55"/>
      <c r="I425" s="55"/>
      <c r="J425" s="55"/>
      <c r="K425" s="530">
        <v>1</v>
      </c>
      <c r="L425" s="530"/>
      <c r="M425" s="530"/>
      <c r="N425" s="176" t="s">
        <v>28</v>
      </c>
      <c r="O425" s="544"/>
      <c r="P425" s="544"/>
      <c r="Q425" s="544"/>
      <c r="R425" s="544"/>
      <c r="S425" s="545"/>
    </row>
    <row r="426" spans="1:19" s="2" customFormat="1" ht="30" customHeight="1" x14ac:dyDescent="0.2">
      <c r="A426" s="189" t="s">
        <v>687</v>
      </c>
      <c r="B426" s="215" t="s">
        <v>167</v>
      </c>
      <c r="C426" s="216"/>
      <c r="D426" s="216"/>
      <c r="E426" s="216"/>
      <c r="F426" s="217"/>
      <c r="G426" s="151"/>
      <c r="H426" s="55"/>
      <c r="I426" s="55"/>
      <c r="J426" s="55"/>
      <c r="K426" s="530">
        <v>1</v>
      </c>
      <c r="L426" s="530"/>
      <c r="M426" s="530"/>
      <c r="N426" s="176" t="s">
        <v>28</v>
      </c>
      <c r="O426" s="544"/>
      <c r="P426" s="544"/>
      <c r="Q426" s="544"/>
      <c r="R426" s="544"/>
      <c r="S426" s="545"/>
    </row>
    <row r="427" spans="1:19" s="2" customFormat="1" ht="30" customHeight="1" x14ac:dyDescent="0.2">
      <c r="A427" s="189" t="s">
        <v>688</v>
      </c>
      <c r="B427" s="215" t="s">
        <v>168</v>
      </c>
      <c r="C427" s="216"/>
      <c r="D427" s="216"/>
      <c r="E427" s="216"/>
      <c r="F427" s="217"/>
      <c r="G427" s="151"/>
      <c r="H427" s="55"/>
      <c r="I427" s="55"/>
      <c r="J427" s="55"/>
      <c r="K427" s="530">
        <v>1</v>
      </c>
      <c r="L427" s="530"/>
      <c r="M427" s="530"/>
      <c r="N427" s="176" t="s">
        <v>28</v>
      </c>
      <c r="O427" s="544"/>
      <c r="P427" s="544"/>
      <c r="Q427" s="544"/>
      <c r="R427" s="544"/>
      <c r="S427" s="545"/>
    </row>
    <row r="428" spans="1:19" s="2" customFormat="1" ht="30" customHeight="1" x14ac:dyDescent="0.2">
      <c r="A428" s="189" t="s">
        <v>689</v>
      </c>
      <c r="B428" s="215" t="s">
        <v>169</v>
      </c>
      <c r="C428" s="216"/>
      <c r="D428" s="216"/>
      <c r="E428" s="216"/>
      <c r="F428" s="217"/>
      <c r="G428" s="151"/>
      <c r="H428" s="55"/>
      <c r="I428" s="55"/>
      <c r="J428" s="55"/>
      <c r="K428" s="530">
        <v>1</v>
      </c>
      <c r="L428" s="530"/>
      <c r="M428" s="530"/>
      <c r="N428" s="176" t="s">
        <v>28</v>
      </c>
      <c r="O428" s="544"/>
      <c r="P428" s="544"/>
      <c r="Q428" s="544"/>
      <c r="R428" s="544"/>
      <c r="S428" s="545"/>
    </row>
    <row r="429" spans="1:19" s="2" customFormat="1" ht="30" customHeight="1" x14ac:dyDescent="0.2">
      <c r="A429" s="189" t="s">
        <v>690</v>
      </c>
      <c r="B429" s="215" t="s">
        <v>170</v>
      </c>
      <c r="C429" s="216"/>
      <c r="D429" s="216"/>
      <c r="E429" s="216"/>
      <c r="F429" s="217"/>
      <c r="G429" s="151"/>
      <c r="H429" s="55"/>
      <c r="I429" s="55"/>
      <c r="J429" s="55"/>
      <c r="K429" s="530">
        <v>1</v>
      </c>
      <c r="L429" s="530"/>
      <c r="M429" s="530"/>
      <c r="N429" s="176" t="s">
        <v>28</v>
      </c>
      <c r="O429" s="544"/>
      <c r="P429" s="544"/>
      <c r="Q429" s="544"/>
      <c r="R429" s="544"/>
      <c r="S429" s="545"/>
    </row>
    <row r="430" spans="1:19" s="2" customFormat="1" ht="30" customHeight="1" x14ac:dyDescent="0.2">
      <c r="A430" s="189" t="s">
        <v>691</v>
      </c>
      <c r="B430" s="215" t="s">
        <v>171</v>
      </c>
      <c r="C430" s="216"/>
      <c r="D430" s="216"/>
      <c r="E430" s="216"/>
      <c r="F430" s="217"/>
      <c r="G430" s="151"/>
      <c r="H430" s="55"/>
      <c r="I430" s="55"/>
      <c r="J430" s="55"/>
      <c r="K430" s="530">
        <v>1</v>
      </c>
      <c r="L430" s="530"/>
      <c r="M430" s="530"/>
      <c r="N430" s="176" t="s">
        <v>28</v>
      </c>
      <c r="O430" s="544"/>
      <c r="P430" s="544"/>
      <c r="Q430" s="544"/>
      <c r="R430" s="544"/>
      <c r="S430" s="545"/>
    </row>
    <row r="431" spans="1:19" ht="32.25" customHeight="1" x14ac:dyDescent="0.2">
      <c r="A431" s="189"/>
      <c r="B431" s="236" t="s">
        <v>692</v>
      </c>
      <c r="C431" s="237"/>
      <c r="D431" s="237"/>
      <c r="E431" s="237"/>
      <c r="F431" s="238"/>
      <c r="G431" s="158"/>
      <c r="H431" s="152"/>
      <c r="I431" s="152"/>
      <c r="J431" s="152"/>
      <c r="K431" s="522"/>
      <c r="L431" s="522"/>
      <c r="M431" s="522"/>
      <c r="N431" s="165"/>
      <c r="O431" s="544"/>
      <c r="P431" s="544"/>
      <c r="Q431" s="544"/>
      <c r="R431" s="544"/>
      <c r="S431" s="545"/>
    </row>
    <row r="432" spans="1:19" ht="28.5" customHeight="1" x14ac:dyDescent="0.2">
      <c r="A432" s="189" t="s">
        <v>794</v>
      </c>
      <c r="B432" s="215" t="s">
        <v>162</v>
      </c>
      <c r="C432" s="216"/>
      <c r="D432" s="216"/>
      <c r="E432" s="216"/>
      <c r="F432" s="216"/>
      <c r="G432" s="163"/>
      <c r="H432" s="139"/>
      <c r="I432" s="139"/>
      <c r="J432" s="139"/>
      <c r="K432" s="522">
        <v>1</v>
      </c>
      <c r="L432" s="522"/>
      <c r="M432" s="522"/>
      <c r="N432" s="176" t="s">
        <v>28</v>
      </c>
      <c r="O432" s="544"/>
      <c r="P432" s="544"/>
      <c r="Q432" s="544"/>
      <c r="R432" s="544"/>
      <c r="S432" s="545"/>
    </row>
    <row r="433" spans="1:19" ht="22.5" customHeight="1" x14ac:dyDescent="0.2">
      <c r="A433" s="189">
        <v>10.199999999999999</v>
      </c>
      <c r="B433" s="215" t="s">
        <v>693</v>
      </c>
      <c r="C433" s="222"/>
      <c r="D433" s="222"/>
      <c r="E433" s="222"/>
      <c r="F433" s="222"/>
      <c r="G433" s="191"/>
      <c r="H433" s="150"/>
      <c r="I433" s="150"/>
      <c r="J433" s="150"/>
      <c r="K433" s="522">
        <v>1</v>
      </c>
      <c r="L433" s="522"/>
      <c r="M433" s="522"/>
      <c r="N433" s="165" t="s">
        <v>28</v>
      </c>
      <c r="O433" s="544"/>
      <c r="P433" s="544"/>
      <c r="Q433" s="544"/>
      <c r="R433" s="544"/>
      <c r="S433" s="545"/>
    </row>
    <row r="434" spans="1:19" ht="26.25" customHeight="1" x14ac:dyDescent="0.2">
      <c r="A434" s="189">
        <v>10.3</v>
      </c>
      <c r="B434" s="215" t="s">
        <v>694</v>
      </c>
      <c r="C434" s="222"/>
      <c r="D434" s="222"/>
      <c r="E434" s="222"/>
      <c r="F434" s="222"/>
      <c r="G434" s="154"/>
      <c r="H434" s="150"/>
      <c r="I434" s="150"/>
      <c r="J434" s="150"/>
      <c r="K434" s="522">
        <v>1</v>
      </c>
      <c r="L434" s="522"/>
      <c r="M434" s="522"/>
      <c r="N434" s="165" t="s">
        <v>28</v>
      </c>
      <c r="O434" s="544"/>
      <c r="P434" s="544"/>
      <c r="Q434" s="544"/>
      <c r="R434" s="544"/>
      <c r="S434" s="545"/>
    </row>
    <row r="435" spans="1:19" s="7" customFormat="1" ht="24.75" customHeight="1" x14ac:dyDescent="0.2">
      <c r="A435" s="189">
        <v>10.4</v>
      </c>
      <c r="B435" s="245" t="s">
        <v>695</v>
      </c>
      <c r="C435" s="307"/>
      <c r="D435" s="307"/>
      <c r="E435" s="307"/>
      <c r="F435" s="307"/>
      <c r="G435" s="193"/>
      <c r="H435" s="193"/>
      <c r="I435" s="193"/>
      <c r="J435" s="193"/>
      <c r="K435" s="522">
        <v>1</v>
      </c>
      <c r="L435" s="522"/>
      <c r="M435" s="522"/>
      <c r="N435" s="165" t="s">
        <v>28</v>
      </c>
      <c r="O435" s="544"/>
      <c r="P435" s="544"/>
      <c r="Q435" s="544"/>
      <c r="R435" s="544"/>
      <c r="S435" s="545"/>
    </row>
    <row r="436" spans="1:19" ht="33" customHeight="1" x14ac:dyDescent="0.2">
      <c r="A436" s="189"/>
      <c r="B436" s="236" t="s">
        <v>696</v>
      </c>
      <c r="C436" s="237"/>
      <c r="D436" s="237"/>
      <c r="E436" s="237"/>
      <c r="F436" s="238"/>
      <c r="G436" s="53"/>
      <c r="H436" s="144"/>
      <c r="I436" s="140"/>
      <c r="J436" s="142"/>
      <c r="K436" s="589"/>
      <c r="L436" s="584"/>
      <c r="M436" s="584"/>
      <c r="N436" s="120"/>
      <c r="O436" s="584"/>
      <c r="P436" s="584"/>
      <c r="Q436" s="584"/>
      <c r="R436" s="584"/>
      <c r="S436" s="585"/>
    </row>
    <row r="437" spans="1:19" ht="33" customHeight="1" x14ac:dyDescent="0.2">
      <c r="A437" s="189" t="s">
        <v>795</v>
      </c>
      <c r="B437" s="215" t="s">
        <v>386</v>
      </c>
      <c r="C437" s="216"/>
      <c r="D437" s="216"/>
      <c r="E437" s="216"/>
      <c r="F437" s="216"/>
      <c r="G437" s="53"/>
      <c r="H437" s="190"/>
      <c r="I437" s="150"/>
      <c r="J437" s="206"/>
      <c r="K437" s="522">
        <v>1</v>
      </c>
      <c r="L437" s="522"/>
      <c r="M437" s="522"/>
      <c r="N437" s="176" t="s">
        <v>28</v>
      </c>
      <c r="O437" s="546"/>
      <c r="P437" s="544"/>
      <c r="Q437" s="544"/>
      <c r="R437" s="544"/>
      <c r="S437" s="545"/>
    </row>
    <row r="438" spans="1:19" ht="44.25" customHeight="1" x14ac:dyDescent="0.2">
      <c r="A438" s="226" t="s">
        <v>796</v>
      </c>
      <c r="B438" s="215" t="s">
        <v>388</v>
      </c>
      <c r="C438" s="216"/>
      <c r="D438" s="216"/>
      <c r="E438" s="216"/>
      <c r="F438" s="216"/>
      <c r="G438" s="170"/>
      <c r="H438" s="156"/>
      <c r="I438" s="156"/>
      <c r="J438" s="200"/>
      <c r="K438" s="522">
        <v>1</v>
      </c>
      <c r="L438" s="522"/>
      <c r="M438" s="522"/>
      <c r="N438" s="176" t="s">
        <v>28</v>
      </c>
      <c r="O438" s="546"/>
      <c r="P438" s="544"/>
      <c r="Q438" s="544"/>
      <c r="R438" s="544"/>
      <c r="S438" s="545"/>
    </row>
    <row r="439" spans="1:19" ht="27.75" customHeight="1" x14ac:dyDescent="0.2">
      <c r="A439" s="227"/>
      <c r="B439" s="300" t="s">
        <v>387</v>
      </c>
      <c r="C439" s="301"/>
      <c r="D439" s="301"/>
      <c r="E439" s="301"/>
      <c r="F439" s="301"/>
      <c r="G439" s="198"/>
      <c r="H439" s="198"/>
      <c r="I439" s="198"/>
      <c r="J439" s="198"/>
      <c r="K439" s="522">
        <v>1</v>
      </c>
      <c r="L439" s="522"/>
      <c r="M439" s="522"/>
      <c r="N439" s="176" t="s">
        <v>28</v>
      </c>
      <c r="O439" s="546"/>
      <c r="P439" s="544"/>
      <c r="Q439" s="544"/>
      <c r="R439" s="544"/>
      <c r="S439" s="545"/>
    </row>
    <row r="440" spans="1:19" ht="27.75" customHeight="1" x14ac:dyDescent="0.2">
      <c r="A440" s="189"/>
      <c r="B440" s="236" t="s">
        <v>697</v>
      </c>
      <c r="C440" s="237"/>
      <c r="D440" s="237"/>
      <c r="E440" s="237"/>
      <c r="F440" s="238"/>
      <c r="G440" s="53"/>
      <c r="H440" s="144"/>
      <c r="I440" s="140"/>
      <c r="J440" s="142"/>
      <c r="K440" s="531"/>
      <c r="L440" s="527"/>
      <c r="M440" s="527"/>
      <c r="N440" s="146"/>
      <c r="O440" s="527"/>
      <c r="P440" s="527"/>
      <c r="Q440" s="527"/>
      <c r="R440" s="527"/>
      <c r="S440" s="555"/>
    </row>
    <row r="441" spans="1:19" ht="24" customHeight="1" x14ac:dyDescent="0.2">
      <c r="A441" s="269" t="s">
        <v>797</v>
      </c>
      <c r="B441" s="212" t="s">
        <v>699</v>
      </c>
      <c r="C441" s="212"/>
      <c r="D441" s="212"/>
      <c r="E441" s="212"/>
      <c r="F441" s="212"/>
      <c r="G441" s="173"/>
      <c r="H441" s="405"/>
      <c r="I441" s="143"/>
      <c r="J441" s="317"/>
      <c r="K441" s="524">
        <v>1</v>
      </c>
      <c r="L441" s="522"/>
      <c r="M441" s="524"/>
      <c r="N441" s="326" t="s">
        <v>35</v>
      </c>
      <c r="O441" s="544"/>
      <c r="P441" s="544"/>
      <c r="Q441" s="544"/>
      <c r="R441" s="544"/>
      <c r="S441" s="545"/>
    </row>
    <row r="442" spans="1:19" ht="24" customHeight="1" x14ac:dyDescent="0.2">
      <c r="A442" s="269"/>
      <c r="B442" s="212"/>
      <c r="C442" s="212"/>
      <c r="D442" s="212"/>
      <c r="E442" s="212"/>
      <c r="F442" s="212"/>
      <c r="G442" s="175"/>
      <c r="H442" s="405"/>
      <c r="I442" s="144"/>
      <c r="J442" s="244"/>
      <c r="K442" s="525"/>
      <c r="L442" s="526"/>
      <c r="M442" s="525"/>
      <c r="N442" s="411"/>
      <c r="O442" s="544"/>
      <c r="P442" s="544"/>
      <c r="Q442" s="544"/>
      <c r="R442" s="544"/>
      <c r="S442" s="545"/>
    </row>
    <row r="443" spans="1:19" ht="39.75" customHeight="1" x14ac:dyDescent="0.2">
      <c r="A443" s="189" t="s">
        <v>798</v>
      </c>
      <c r="B443" s="212" t="s">
        <v>698</v>
      </c>
      <c r="C443" s="213"/>
      <c r="D443" s="213"/>
      <c r="E443" s="213"/>
      <c r="F443" s="213"/>
      <c r="G443" s="9"/>
      <c r="H443" s="190"/>
      <c r="I443" s="150"/>
      <c r="J443" s="206"/>
      <c r="K443" s="522">
        <v>1</v>
      </c>
      <c r="L443" s="522"/>
      <c r="M443" s="522"/>
      <c r="N443" s="176" t="s">
        <v>28</v>
      </c>
      <c r="O443" s="546"/>
      <c r="P443" s="544"/>
      <c r="Q443" s="544"/>
      <c r="R443" s="544"/>
      <c r="S443" s="545"/>
    </row>
    <row r="444" spans="1:19" ht="51" customHeight="1" x14ac:dyDescent="0.2">
      <c r="A444" s="189" t="s">
        <v>799</v>
      </c>
      <c r="B444" s="217" t="s">
        <v>364</v>
      </c>
      <c r="C444" s="213"/>
      <c r="D444" s="213"/>
      <c r="E444" s="213"/>
      <c r="F444" s="213"/>
      <c r="G444" s="9"/>
      <c r="H444" s="190"/>
      <c r="I444" s="150"/>
      <c r="J444" s="206"/>
      <c r="K444" s="522">
        <v>1</v>
      </c>
      <c r="L444" s="522"/>
      <c r="M444" s="522"/>
      <c r="N444" s="176" t="s">
        <v>28</v>
      </c>
      <c r="O444" s="546"/>
      <c r="P444" s="544"/>
      <c r="Q444" s="544"/>
      <c r="R444" s="544"/>
      <c r="S444" s="545"/>
    </row>
    <row r="445" spans="1:19" ht="48.75" customHeight="1" x14ac:dyDescent="0.2">
      <c r="A445" s="189" t="s">
        <v>800</v>
      </c>
      <c r="B445" s="217" t="s">
        <v>365</v>
      </c>
      <c r="C445" s="213"/>
      <c r="D445" s="213"/>
      <c r="E445" s="213"/>
      <c r="F445" s="213"/>
      <c r="G445" s="9"/>
      <c r="H445" s="190"/>
      <c r="I445" s="150"/>
      <c r="J445" s="206"/>
      <c r="K445" s="522">
        <v>1</v>
      </c>
      <c r="L445" s="522"/>
      <c r="M445" s="522"/>
      <c r="N445" s="176" t="s">
        <v>28</v>
      </c>
      <c r="O445" s="546"/>
      <c r="P445" s="544"/>
      <c r="Q445" s="544"/>
      <c r="R445" s="544"/>
      <c r="S445" s="545"/>
    </row>
    <row r="446" spans="1:19" ht="48.75" customHeight="1" x14ac:dyDescent="0.2">
      <c r="A446" s="189" t="s">
        <v>801</v>
      </c>
      <c r="B446" s="217" t="s">
        <v>366</v>
      </c>
      <c r="C446" s="213"/>
      <c r="D446" s="213"/>
      <c r="E446" s="213"/>
      <c r="F446" s="213"/>
      <c r="G446" s="9"/>
      <c r="H446" s="190"/>
      <c r="I446" s="150"/>
      <c r="J446" s="206"/>
      <c r="K446" s="522">
        <v>1</v>
      </c>
      <c r="L446" s="522"/>
      <c r="M446" s="522"/>
      <c r="N446" s="176" t="s">
        <v>28</v>
      </c>
      <c r="O446" s="546"/>
      <c r="P446" s="544"/>
      <c r="Q446" s="544"/>
      <c r="R446" s="544"/>
      <c r="S446" s="545"/>
    </row>
    <row r="447" spans="1:19" ht="54" customHeight="1" x14ac:dyDescent="0.2">
      <c r="A447" s="206">
        <v>12.6</v>
      </c>
      <c r="B447" s="212" t="s">
        <v>367</v>
      </c>
      <c r="C447" s="213"/>
      <c r="D447" s="213"/>
      <c r="E447" s="213"/>
      <c r="F447" s="213"/>
      <c r="G447" s="64"/>
      <c r="H447" s="146"/>
      <c r="I447" s="146"/>
      <c r="J447" s="196"/>
      <c r="K447" s="522">
        <v>1</v>
      </c>
      <c r="L447" s="522"/>
      <c r="M447" s="522"/>
      <c r="N447" s="176" t="s">
        <v>28</v>
      </c>
      <c r="O447" s="546"/>
      <c r="P447" s="544"/>
      <c r="Q447" s="544"/>
      <c r="R447" s="544"/>
      <c r="S447" s="545"/>
    </row>
    <row r="448" spans="1:19" ht="47.25" customHeight="1" x14ac:dyDescent="0.2">
      <c r="A448" s="206">
        <v>12.7</v>
      </c>
      <c r="B448" s="212" t="s">
        <v>368</v>
      </c>
      <c r="C448" s="213"/>
      <c r="D448" s="213"/>
      <c r="E448" s="213"/>
      <c r="F448" s="213"/>
      <c r="G448" s="64"/>
      <c r="H448" s="146"/>
      <c r="I448" s="146"/>
      <c r="J448" s="196"/>
      <c r="K448" s="522">
        <v>1</v>
      </c>
      <c r="L448" s="522"/>
      <c r="M448" s="522"/>
      <c r="N448" s="176" t="s">
        <v>28</v>
      </c>
      <c r="O448" s="546"/>
      <c r="P448" s="544"/>
      <c r="Q448" s="544"/>
      <c r="R448" s="544"/>
      <c r="S448" s="545"/>
    </row>
    <row r="449" spans="1:20" s="7" customFormat="1" ht="60" customHeight="1" x14ac:dyDescent="0.2">
      <c r="A449" s="206">
        <v>12.8</v>
      </c>
      <c r="B449" s="212" t="s">
        <v>369</v>
      </c>
      <c r="C449" s="213"/>
      <c r="D449" s="213"/>
      <c r="E449" s="213"/>
      <c r="F449" s="213"/>
      <c r="G449" s="193"/>
      <c r="H449" s="193"/>
      <c r="I449" s="193"/>
      <c r="J449" s="193"/>
      <c r="K449" s="522">
        <v>1</v>
      </c>
      <c r="L449" s="522"/>
      <c r="M449" s="522"/>
      <c r="N449" s="176" t="s">
        <v>28</v>
      </c>
      <c r="O449" s="546"/>
      <c r="P449" s="544"/>
      <c r="Q449" s="544"/>
      <c r="R449" s="544"/>
      <c r="S449" s="545"/>
    </row>
    <row r="450" spans="1:20" ht="33" customHeight="1" x14ac:dyDescent="0.2">
      <c r="A450" s="189"/>
      <c r="B450" s="236" t="s">
        <v>700</v>
      </c>
      <c r="C450" s="237"/>
      <c r="D450" s="237"/>
      <c r="E450" s="237"/>
      <c r="F450" s="238"/>
      <c r="G450" s="53"/>
      <c r="H450" s="144"/>
      <c r="I450" s="140"/>
      <c r="J450" s="142"/>
      <c r="K450" s="522"/>
      <c r="L450" s="522"/>
      <c r="M450" s="522"/>
      <c r="N450" s="165"/>
      <c r="O450" s="546"/>
      <c r="P450" s="544"/>
      <c r="Q450" s="544"/>
      <c r="R450" s="544"/>
      <c r="S450" s="545"/>
    </row>
    <row r="451" spans="1:20" ht="33" customHeight="1" x14ac:dyDescent="0.2">
      <c r="A451" s="189" t="s">
        <v>802</v>
      </c>
      <c r="B451" s="228" t="s">
        <v>701</v>
      </c>
      <c r="C451" s="229"/>
      <c r="D451" s="229"/>
      <c r="E451" s="229"/>
      <c r="F451" s="229"/>
      <c r="G451" s="53"/>
      <c r="H451" s="144"/>
      <c r="I451" s="140"/>
      <c r="J451" s="142"/>
      <c r="K451" s="522"/>
      <c r="L451" s="522"/>
      <c r="M451" s="522"/>
      <c r="N451" s="165"/>
      <c r="O451" s="546"/>
      <c r="P451" s="544"/>
      <c r="Q451" s="544"/>
      <c r="R451" s="544"/>
      <c r="S451" s="545"/>
    </row>
    <row r="452" spans="1:20" ht="33" customHeight="1" x14ac:dyDescent="0.2">
      <c r="A452" s="189" t="s">
        <v>702</v>
      </c>
      <c r="B452" s="255" t="s">
        <v>399</v>
      </c>
      <c r="C452" s="256"/>
      <c r="D452" s="256"/>
      <c r="E452" s="256"/>
      <c r="F452" s="256"/>
      <c r="G452" s="53"/>
      <c r="H452" s="144"/>
      <c r="I452" s="140"/>
      <c r="J452" s="142"/>
      <c r="K452" s="522">
        <v>1</v>
      </c>
      <c r="L452" s="522"/>
      <c r="M452" s="522"/>
      <c r="N452" s="165" t="s">
        <v>28</v>
      </c>
      <c r="O452" s="546"/>
      <c r="P452" s="544"/>
      <c r="Q452" s="544"/>
      <c r="R452" s="544"/>
      <c r="S452" s="545"/>
      <c r="T452" s="2"/>
    </row>
    <row r="453" spans="1:20" ht="33" customHeight="1" x14ac:dyDescent="0.2">
      <c r="A453" s="189" t="s">
        <v>703</v>
      </c>
      <c r="B453" s="215" t="s">
        <v>394</v>
      </c>
      <c r="C453" s="222"/>
      <c r="D453" s="222"/>
      <c r="E453" s="222"/>
      <c r="F453" s="222"/>
      <c r="G453" s="53"/>
      <c r="H453" s="144"/>
      <c r="I453" s="140"/>
      <c r="J453" s="142"/>
      <c r="K453" s="522">
        <v>1</v>
      </c>
      <c r="L453" s="522"/>
      <c r="M453" s="522"/>
      <c r="N453" s="165" t="s">
        <v>28</v>
      </c>
      <c r="O453" s="546"/>
      <c r="P453" s="544"/>
      <c r="Q453" s="544"/>
      <c r="R453" s="544"/>
      <c r="S453" s="545"/>
      <c r="T453" s="66"/>
    </row>
    <row r="454" spans="1:20" ht="61.5" customHeight="1" x14ac:dyDescent="0.2">
      <c r="A454" s="189" t="s">
        <v>704</v>
      </c>
      <c r="B454" s="215" t="s">
        <v>878</v>
      </c>
      <c r="C454" s="222"/>
      <c r="D454" s="222"/>
      <c r="E454" s="222"/>
      <c r="F454" s="222"/>
      <c r="G454" s="53"/>
      <c r="H454" s="144"/>
      <c r="I454" s="140"/>
      <c r="J454" s="142"/>
      <c r="K454" s="522">
        <v>1</v>
      </c>
      <c r="L454" s="522"/>
      <c r="M454" s="522"/>
      <c r="N454" s="165" t="s">
        <v>28</v>
      </c>
      <c r="O454" s="546"/>
      <c r="P454" s="544"/>
      <c r="Q454" s="544"/>
      <c r="R454" s="544"/>
      <c r="S454" s="545"/>
      <c r="T454" s="2"/>
    </row>
    <row r="455" spans="1:20" ht="55.5" customHeight="1" x14ac:dyDescent="0.2">
      <c r="A455" s="189" t="s">
        <v>705</v>
      </c>
      <c r="B455" s="215" t="s">
        <v>395</v>
      </c>
      <c r="C455" s="222"/>
      <c r="D455" s="222"/>
      <c r="E455" s="222"/>
      <c r="F455" s="222"/>
      <c r="G455" s="53"/>
      <c r="H455" s="144"/>
      <c r="I455" s="140"/>
      <c r="J455" s="142"/>
      <c r="K455" s="522">
        <v>1</v>
      </c>
      <c r="L455" s="522"/>
      <c r="M455" s="522"/>
      <c r="N455" s="165" t="s">
        <v>28</v>
      </c>
      <c r="O455" s="546"/>
      <c r="P455" s="544"/>
      <c r="Q455" s="544"/>
      <c r="R455" s="544"/>
      <c r="S455" s="545"/>
      <c r="T455" s="2"/>
    </row>
    <row r="456" spans="1:20" ht="33" customHeight="1" x14ac:dyDescent="0.2">
      <c r="A456" s="189" t="s">
        <v>706</v>
      </c>
      <c r="B456" s="215" t="s">
        <v>396</v>
      </c>
      <c r="C456" s="222"/>
      <c r="D456" s="222"/>
      <c r="E456" s="222"/>
      <c r="F456" s="222"/>
      <c r="G456" s="53"/>
      <c r="H456" s="144"/>
      <c r="I456" s="140"/>
      <c r="J456" s="142"/>
      <c r="K456" s="522">
        <v>1</v>
      </c>
      <c r="L456" s="522"/>
      <c r="M456" s="522"/>
      <c r="N456" s="165" t="s">
        <v>28</v>
      </c>
      <c r="O456" s="546"/>
      <c r="P456" s="544"/>
      <c r="Q456" s="544"/>
      <c r="R456" s="544"/>
      <c r="S456" s="545"/>
      <c r="T456" s="2"/>
    </row>
    <row r="457" spans="1:20" ht="72.75" customHeight="1" x14ac:dyDescent="0.2">
      <c r="A457" s="189" t="s">
        <v>707</v>
      </c>
      <c r="B457" s="215" t="s">
        <v>879</v>
      </c>
      <c r="C457" s="222"/>
      <c r="D457" s="222"/>
      <c r="E457" s="222"/>
      <c r="F457" s="222"/>
      <c r="G457" s="53"/>
      <c r="H457" s="144"/>
      <c r="I457" s="140"/>
      <c r="J457" s="142"/>
      <c r="K457" s="522">
        <v>1</v>
      </c>
      <c r="L457" s="522"/>
      <c r="M457" s="522"/>
      <c r="N457" s="165" t="s">
        <v>28</v>
      </c>
      <c r="O457" s="546"/>
      <c r="P457" s="544"/>
      <c r="Q457" s="544"/>
      <c r="R457" s="544"/>
      <c r="S457" s="545"/>
      <c r="T457" s="2"/>
    </row>
    <row r="458" spans="1:20" ht="54.75" customHeight="1" x14ac:dyDescent="0.2">
      <c r="A458" s="189" t="s">
        <v>708</v>
      </c>
      <c r="B458" s="215" t="s">
        <v>397</v>
      </c>
      <c r="C458" s="222"/>
      <c r="D458" s="222"/>
      <c r="E458" s="222"/>
      <c r="F458" s="222"/>
      <c r="G458" s="53"/>
      <c r="H458" s="144"/>
      <c r="I458" s="140"/>
      <c r="J458" s="142"/>
      <c r="K458" s="522">
        <v>1</v>
      </c>
      <c r="L458" s="522"/>
      <c r="M458" s="522"/>
      <c r="N458" s="165" t="s">
        <v>28</v>
      </c>
      <c r="O458" s="546"/>
      <c r="P458" s="544"/>
      <c r="Q458" s="544"/>
      <c r="R458" s="544"/>
      <c r="S458" s="545"/>
      <c r="T458" s="2"/>
    </row>
    <row r="459" spans="1:20" ht="39.75" customHeight="1" x14ac:dyDescent="0.2">
      <c r="A459" s="189">
        <v>13.2</v>
      </c>
      <c r="B459" s="228" t="s">
        <v>709</v>
      </c>
      <c r="C459" s="229"/>
      <c r="D459" s="229"/>
      <c r="E459" s="229"/>
      <c r="F459" s="229"/>
      <c r="G459" s="53"/>
      <c r="H459" s="144"/>
      <c r="I459" s="140"/>
      <c r="J459" s="142"/>
      <c r="K459" s="522"/>
      <c r="L459" s="522"/>
      <c r="M459" s="522"/>
      <c r="N459" s="165"/>
      <c r="O459" s="546"/>
      <c r="P459" s="544"/>
      <c r="Q459" s="544"/>
      <c r="R459" s="544"/>
      <c r="S459" s="545"/>
      <c r="T459" s="2"/>
    </row>
    <row r="460" spans="1:20" ht="33" customHeight="1" x14ac:dyDescent="0.2">
      <c r="A460" s="189" t="s">
        <v>710</v>
      </c>
      <c r="B460" s="215" t="s">
        <v>398</v>
      </c>
      <c r="C460" s="222"/>
      <c r="D460" s="222"/>
      <c r="E460" s="222"/>
      <c r="F460" s="222"/>
      <c r="G460" s="53"/>
      <c r="H460" s="144"/>
      <c r="I460" s="140"/>
      <c r="J460" s="142"/>
      <c r="K460" s="522">
        <v>1</v>
      </c>
      <c r="L460" s="522"/>
      <c r="M460" s="522"/>
      <c r="N460" s="176" t="s">
        <v>28</v>
      </c>
      <c r="O460" s="546"/>
      <c r="P460" s="544"/>
      <c r="Q460" s="544"/>
      <c r="R460" s="544"/>
      <c r="S460" s="545"/>
      <c r="T460" s="66"/>
    </row>
    <row r="461" spans="1:20" ht="33" customHeight="1" x14ac:dyDescent="0.2">
      <c r="A461" s="189" t="s">
        <v>711</v>
      </c>
      <c r="B461" s="255" t="s">
        <v>400</v>
      </c>
      <c r="C461" s="256"/>
      <c r="D461" s="256"/>
      <c r="E461" s="256"/>
      <c r="F461" s="256"/>
      <c r="G461" s="53"/>
      <c r="H461" s="144"/>
      <c r="I461" s="140"/>
      <c r="J461" s="142"/>
      <c r="K461" s="522">
        <v>1</v>
      </c>
      <c r="L461" s="522"/>
      <c r="M461" s="522"/>
      <c r="N461" s="176" t="s">
        <v>28</v>
      </c>
      <c r="O461" s="546"/>
      <c r="P461" s="544"/>
      <c r="Q461" s="544"/>
      <c r="R461" s="544"/>
      <c r="S461" s="545"/>
      <c r="T461" s="2"/>
    </row>
    <row r="462" spans="1:20" ht="30" customHeight="1" x14ac:dyDescent="0.2">
      <c r="A462" s="189" t="s">
        <v>712</v>
      </c>
      <c r="B462" s="215" t="s">
        <v>753</v>
      </c>
      <c r="C462" s="222"/>
      <c r="D462" s="222"/>
      <c r="E462" s="222"/>
      <c r="F462" s="222"/>
      <c r="G462" s="53"/>
      <c r="H462" s="144"/>
      <c r="I462" s="140"/>
      <c r="J462" s="142"/>
      <c r="K462" s="522"/>
      <c r="L462" s="522"/>
      <c r="M462" s="522"/>
      <c r="N462" s="165"/>
      <c r="O462" s="546"/>
      <c r="P462" s="544"/>
      <c r="Q462" s="544"/>
      <c r="R462" s="544"/>
      <c r="S462" s="545"/>
    </row>
    <row r="463" spans="1:20" ht="33" customHeight="1" x14ac:dyDescent="0.2">
      <c r="A463" s="206" t="s">
        <v>809</v>
      </c>
      <c r="B463" s="215" t="s">
        <v>277</v>
      </c>
      <c r="C463" s="222"/>
      <c r="D463" s="222"/>
      <c r="E463" s="222"/>
      <c r="F463" s="222"/>
      <c r="G463" s="53"/>
      <c r="H463" s="190"/>
      <c r="I463" s="150"/>
      <c r="J463" s="206"/>
      <c r="K463" s="522">
        <v>1</v>
      </c>
      <c r="L463" s="522"/>
      <c r="M463" s="522"/>
      <c r="N463" s="176" t="s">
        <v>28</v>
      </c>
      <c r="O463" s="546"/>
      <c r="P463" s="544"/>
      <c r="Q463" s="544"/>
      <c r="R463" s="544"/>
      <c r="S463" s="545"/>
    </row>
    <row r="464" spans="1:20" ht="33" customHeight="1" x14ac:dyDescent="0.2">
      <c r="A464" s="206" t="s">
        <v>810</v>
      </c>
      <c r="B464" s="215" t="s">
        <v>278</v>
      </c>
      <c r="C464" s="222"/>
      <c r="D464" s="222"/>
      <c r="E464" s="222"/>
      <c r="F464" s="222"/>
      <c r="G464" s="159"/>
      <c r="H464" s="146"/>
      <c r="I464" s="146"/>
      <c r="J464" s="196"/>
      <c r="K464" s="522">
        <v>1</v>
      </c>
      <c r="L464" s="522"/>
      <c r="M464" s="522"/>
      <c r="N464" s="176" t="s">
        <v>28</v>
      </c>
      <c r="O464" s="546"/>
      <c r="P464" s="544"/>
      <c r="Q464" s="544"/>
      <c r="R464" s="544"/>
      <c r="S464" s="545"/>
    </row>
    <row r="465" spans="1:19" ht="33" customHeight="1" x14ac:dyDescent="0.2">
      <c r="A465" s="206" t="s">
        <v>811</v>
      </c>
      <c r="B465" s="215" t="s">
        <v>279</v>
      </c>
      <c r="C465" s="222"/>
      <c r="D465" s="222"/>
      <c r="E465" s="222"/>
      <c r="F465" s="222"/>
      <c r="G465" s="159"/>
      <c r="H465" s="146"/>
      <c r="I465" s="146"/>
      <c r="J465" s="196"/>
      <c r="K465" s="522">
        <v>1</v>
      </c>
      <c r="L465" s="522"/>
      <c r="M465" s="522"/>
      <c r="N465" s="176" t="s">
        <v>28</v>
      </c>
      <c r="O465" s="546"/>
      <c r="P465" s="544"/>
      <c r="Q465" s="544"/>
      <c r="R465" s="544"/>
      <c r="S465" s="545"/>
    </row>
    <row r="466" spans="1:19" ht="57" customHeight="1" x14ac:dyDescent="0.2">
      <c r="A466" s="189" t="s">
        <v>713</v>
      </c>
      <c r="B466" s="215" t="s">
        <v>746</v>
      </c>
      <c r="C466" s="222"/>
      <c r="D466" s="222"/>
      <c r="E466" s="222"/>
      <c r="F466" s="222"/>
      <c r="G466" s="193"/>
      <c r="H466" s="193"/>
      <c r="I466" s="193"/>
      <c r="J466" s="193"/>
      <c r="K466" s="522">
        <v>1</v>
      </c>
      <c r="L466" s="522"/>
      <c r="M466" s="522"/>
      <c r="N466" s="29" t="s">
        <v>35</v>
      </c>
      <c r="O466" s="546"/>
      <c r="P466" s="544"/>
      <c r="Q466" s="544"/>
      <c r="R466" s="544"/>
      <c r="S466" s="545"/>
    </row>
    <row r="467" spans="1:19" ht="32.25" customHeight="1" x14ac:dyDescent="0.2">
      <c r="A467" s="189"/>
      <c r="B467" s="241" t="s">
        <v>714</v>
      </c>
      <c r="C467" s="241"/>
      <c r="D467" s="241"/>
      <c r="E467" s="241"/>
      <c r="F467" s="241"/>
      <c r="G467" s="198"/>
      <c r="H467" s="198"/>
      <c r="I467" s="198"/>
      <c r="J467" s="198"/>
      <c r="K467" s="590"/>
      <c r="L467" s="519"/>
      <c r="M467" s="519"/>
      <c r="N467" s="196"/>
      <c r="O467" s="519"/>
      <c r="P467" s="519"/>
      <c r="Q467" s="519"/>
      <c r="R467" s="519"/>
      <c r="S467" s="557"/>
    </row>
    <row r="468" spans="1:19" ht="29.25" customHeight="1" x14ac:dyDescent="0.2">
      <c r="A468" s="189" t="s">
        <v>803</v>
      </c>
      <c r="B468" s="215" t="s">
        <v>106</v>
      </c>
      <c r="C468" s="216"/>
      <c r="D468" s="216"/>
      <c r="E468" s="216"/>
      <c r="F468" s="217"/>
      <c r="G468" s="168"/>
      <c r="H468" s="76"/>
      <c r="I468" s="152"/>
      <c r="J468" s="152"/>
      <c r="K468" s="534">
        <v>1</v>
      </c>
      <c r="L468" s="534"/>
      <c r="M468" s="534"/>
      <c r="N468" s="182" t="s">
        <v>28</v>
      </c>
      <c r="O468" s="586"/>
      <c r="P468" s="525"/>
      <c r="Q468" s="525"/>
      <c r="R468" s="525"/>
      <c r="S468" s="580"/>
    </row>
    <row r="469" spans="1:19" ht="63.75" customHeight="1" x14ac:dyDescent="0.2">
      <c r="A469" s="189" t="s">
        <v>715</v>
      </c>
      <c r="B469" s="215" t="s">
        <v>107</v>
      </c>
      <c r="C469" s="216"/>
      <c r="D469" s="216"/>
      <c r="E469" s="216"/>
      <c r="F469" s="216"/>
      <c r="G469" s="168"/>
      <c r="H469" s="72"/>
      <c r="I469" s="139"/>
      <c r="J469" s="139"/>
      <c r="K469" s="522">
        <v>1</v>
      </c>
      <c r="L469" s="522"/>
      <c r="M469" s="522"/>
      <c r="N469" s="176" t="s">
        <v>28</v>
      </c>
      <c r="O469" s="544"/>
      <c r="P469" s="544"/>
      <c r="Q469" s="544"/>
      <c r="R469" s="544"/>
      <c r="S469" s="545"/>
    </row>
    <row r="470" spans="1:19" ht="42.75" customHeight="1" x14ac:dyDescent="0.2">
      <c r="A470" s="189" t="s">
        <v>716</v>
      </c>
      <c r="B470" s="215" t="s">
        <v>108</v>
      </c>
      <c r="C470" s="216"/>
      <c r="D470" s="216"/>
      <c r="E470" s="216"/>
      <c r="F470" s="216"/>
      <c r="G470" s="168"/>
      <c r="H470" s="139"/>
      <c r="I470" s="139"/>
      <c r="J470" s="139"/>
      <c r="K470" s="522">
        <v>1</v>
      </c>
      <c r="L470" s="522"/>
      <c r="M470" s="522"/>
      <c r="N470" s="176" t="s">
        <v>28</v>
      </c>
      <c r="O470" s="541"/>
      <c r="P470" s="542"/>
      <c r="Q470" s="542"/>
      <c r="R470" s="542"/>
      <c r="S470" s="543"/>
    </row>
    <row r="471" spans="1:19" ht="39.75" customHeight="1" x14ac:dyDescent="0.2">
      <c r="A471" s="189" t="s">
        <v>717</v>
      </c>
      <c r="B471" s="215" t="s">
        <v>344</v>
      </c>
      <c r="C471" s="216"/>
      <c r="D471" s="216"/>
      <c r="E471" s="216"/>
      <c r="F471" s="216"/>
      <c r="G471" s="168"/>
      <c r="H471" s="72"/>
      <c r="I471" s="139"/>
      <c r="J471" s="139"/>
      <c r="K471" s="522">
        <v>1</v>
      </c>
      <c r="L471" s="522"/>
      <c r="M471" s="522"/>
      <c r="N471" s="176" t="s">
        <v>28</v>
      </c>
      <c r="O471" s="544"/>
      <c r="P471" s="544"/>
      <c r="Q471" s="544"/>
      <c r="R471" s="544"/>
      <c r="S471" s="545"/>
    </row>
    <row r="472" spans="1:19" ht="43.5" customHeight="1" x14ac:dyDescent="0.2">
      <c r="A472" s="189" t="s">
        <v>718</v>
      </c>
      <c r="B472" s="215" t="s">
        <v>370</v>
      </c>
      <c r="C472" s="216"/>
      <c r="D472" s="216"/>
      <c r="E472" s="216"/>
      <c r="F472" s="217"/>
      <c r="G472" s="171"/>
      <c r="H472" s="72"/>
      <c r="I472" s="139"/>
      <c r="J472" s="139"/>
      <c r="K472" s="522">
        <v>1</v>
      </c>
      <c r="L472" s="522"/>
      <c r="M472" s="522"/>
      <c r="N472" s="141" t="s">
        <v>40</v>
      </c>
      <c r="O472" s="546"/>
      <c r="P472" s="544"/>
      <c r="Q472" s="544"/>
      <c r="R472" s="544"/>
      <c r="S472" s="545"/>
    </row>
    <row r="473" spans="1:19" ht="27.75" customHeight="1" x14ac:dyDescent="0.2">
      <c r="A473" s="189" t="s">
        <v>719</v>
      </c>
      <c r="B473" s="302" t="s">
        <v>109</v>
      </c>
      <c r="C473" s="303"/>
      <c r="D473" s="303"/>
      <c r="E473" s="303"/>
      <c r="F473" s="303"/>
      <c r="G473" s="168"/>
      <c r="H473" s="72"/>
      <c r="I473" s="139"/>
      <c r="J473" s="139"/>
      <c r="K473" s="522">
        <v>1</v>
      </c>
      <c r="L473" s="522"/>
      <c r="M473" s="522"/>
      <c r="N473" s="176" t="s">
        <v>28</v>
      </c>
      <c r="O473" s="544"/>
      <c r="P473" s="544"/>
      <c r="Q473" s="544"/>
      <c r="R473" s="544"/>
      <c r="S473" s="545"/>
    </row>
    <row r="474" spans="1:19" ht="61.5" customHeight="1" x14ac:dyDescent="0.2">
      <c r="A474" s="189" t="s">
        <v>720</v>
      </c>
      <c r="B474" s="215" t="s">
        <v>345</v>
      </c>
      <c r="C474" s="216"/>
      <c r="D474" s="216"/>
      <c r="E474" s="216"/>
      <c r="F474" s="216"/>
      <c r="G474" s="168"/>
      <c r="H474" s="72"/>
      <c r="I474" s="139"/>
      <c r="J474" s="139"/>
      <c r="K474" s="522">
        <v>1</v>
      </c>
      <c r="L474" s="522"/>
      <c r="M474" s="522"/>
      <c r="N474" s="176" t="s">
        <v>28</v>
      </c>
      <c r="O474" s="544"/>
      <c r="P474" s="544"/>
      <c r="Q474" s="544"/>
      <c r="R474" s="544"/>
      <c r="S474" s="545"/>
    </row>
    <row r="475" spans="1:19" ht="58.5" customHeight="1" x14ac:dyDescent="0.2">
      <c r="A475" s="189">
        <v>14.2</v>
      </c>
      <c r="B475" s="296" t="s">
        <v>893</v>
      </c>
      <c r="C475" s="297"/>
      <c r="D475" s="297"/>
      <c r="E475" s="297"/>
      <c r="F475" s="297"/>
      <c r="G475" s="167"/>
      <c r="H475" s="76"/>
      <c r="I475" s="152"/>
      <c r="J475" s="152"/>
      <c r="K475" s="522">
        <v>1</v>
      </c>
      <c r="L475" s="522"/>
      <c r="M475" s="522"/>
      <c r="N475" s="176" t="s">
        <v>28</v>
      </c>
      <c r="O475" s="544"/>
      <c r="P475" s="544"/>
      <c r="Q475" s="544"/>
      <c r="R475" s="544"/>
      <c r="S475" s="545"/>
    </row>
    <row r="476" spans="1:19" ht="31.5" customHeight="1" x14ac:dyDescent="0.2">
      <c r="A476" s="189">
        <v>14.3</v>
      </c>
      <c r="B476" s="215" t="s">
        <v>346</v>
      </c>
      <c r="C476" s="216"/>
      <c r="D476" s="216"/>
      <c r="E476" s="216"/>
      <c r="F476" s="216"/>
      <c r="G476" s="53"/>
      <c r="H476" s="144"/>
      <c r="I476" s="140"/>
      <c r="J476" s="142"/>
      <c r="K476" s="522">
        <v>1</v>
      </c>
      <c r="L476" s="579"/>
      <c r="M476" s="522"/>
      <c r="N476" s="29" t="s">
        <v>35</v>
      </c>
      <c r="O476" s="544"/>
      <c r="P476" s="544"/>
      <c r="Q476" s="544"/>
      <c r="R476" s="544"/>
      <c r="S476" s="545"/>
    </row>
    <row r="477" spans="1:19" ht="31.5" customHeight="1" x14ac:dyDescent="0.2">
      <c r="A477" s="189">
        <v>14.4</v>
      </c>
      <c r="B477" s="215" t="s">
        <v>347</v>
      </c>
      <c r="C477" s="216"/>
      <c r="D477" s="216"/>
      <c r="E477" s="216"/>
      <c r="F477" s="216"/>
      <c r="G477" s="173"/>
      <c r="H477" s="144"/>
      <c r="I477" s="140"/>
      <c r="J477" s="142"/>
      <c r="K477" s="522"/>
      <c r="L477" s="579"/>
      <c r="M477" s="522"/>
      <c r="N477" s="176"/>
      <c r="O477" s="544"/>
      <c r="P477" s="544"/>
      <c r="Q477" s="544"/>
      <c r="R477" s="544"/>
      <c r="S477" s="545"/>
    </row>
    <row r="478" spans="1:19" ht="57.75" customHeight="1" x14ac:dyDescent="0.2">
      <c r="A478" s="189" t="s">
        <v>726</v>
      </c>
      <c r="B478" s="296" t="s">
        <v>721</v>
      </c>
      <c r="C478" s="297"/>
      <c r="D478" s="297"/>
      <c r="E478" s="297"/>
      <c r="F478" s="297"/>
      <c r="G478" s="173"/>
      <c r="H478" s="144"/>
      <c r="I478" s="140"/>
      <c r="J478" s="142"/>
      <c r="K478" s="522">
        <v>1</v>
      </c>
      <c r="L478" s="579"/>
      <c r="M478" s="522"/>
      <c r="N478" s="176" t="s">
        <v>28</v>
      </c>
      <c r="O478" s="544"/>
      <c r="P478" s="544"/>
      <c r="Q478" s="544"/>
      <c r="R478" s="544"/>
      <c r="S478" s="545"/>
    </row>
    <row r="479" spans="1:19" ht="31.5" customHeight="1" x14ac:dyDescent="0.2">
      <c r="A479" s="189" t="s">
        <v>727</v>
      </c>
      <c r="B479" s="215" t="s">
        <v>722</v>
      </c>
      <c r="C479" s="216"/>
      <c r="D479" s="216"/>
      <c r="E479" s="216"/>
      <c r="F479" s="216"/>
      <c r="G479" s="173"/>
      <c r="H479" s="144"/>
      <c r="I479" s="140"/>
      <c r="J479" s="142"/>
      <c r="K479" s="522">
        <v>1</v>
      </c>
      <c r="L479" s="579"/>
      <c r="M479" s="522"/>
      <c r="N479" s="176" t="s">
        <v>28</v>
      </c>
      <c r="O479" s="544"/>
      <c r="P479" s="544"/>
      <c r="Q479" s="544"/>
      <c r="R479" s="544"/>
      <c r="S479" s="545"/>
    </row>
    <row r="480" spans="1:19" ht="31.5" customHeight="1" x14ac:dyDescent="0.2">
      <c r="A480" s="189" t="s">
        <v>728</v>
      </c>
      <c r="B480" s="215" t="s">
        <v>723</v>
      </c>
      <c r="C480" s="216"/>
      <c r="D480" s="216"/>
      <c r="E480" s="216"/>
      <c r="F480" s="216"/>
      <c r="G480" s="173"/>
      <c r="H480" s="144"/>
      <c r="I480" s="140"/>
      <c r="J480" s="142"/>
      <c r="K480" s="522">
        <v>1</v>
      </c>
      <c r="L480" s="579"/>
      <c r="M480" s="522"/>
      <c r="N480" s="176" t="s">
        <v>28</v>
      </c>
      <c r="O480" s="544"/>
      <c r="P480" s="544"/>
      <c r="Q480" s="544"/>
      <c r="R480" s="544"/>
      <c r="S480" s="545"/>
    </row>
    <row r="481" spans="1:19" ht="41.25" customHeight="1" x14ac:dyDescent="0.2">
      <c r="A481" s="189" t="s">
        <v>729</v>
      </c>
      <c r="B481" s="215" t="s">
        <v>724</v>
      </c>
      <c r="C481" s="216"/>
      <c r="D481" s="216"/>
      <c r="E481" s="216"/>
      <c r="F481" s="216"/>
      <c r="G481" s="173"/>
      <c r="H481" s="144"/>
      <c r="I481" s="140"/>
      <c r="J481" s="142"/>
      <c r="K481" s="522">
        <v>1</v>
      </c>
      <c r="L481" s="579"/>
      <c r="M481" s="522"/>
      <c r="N481" s="176" t="s">
        <v>28</v>
      </c>
      <c r="O481" s="544"/>
      <c r="P481" s="544"/>
      <c r="Q481" s="544"/>
      <c r="R481" s="544"/>
      <c r="S481" s="545"/>
    </row>
    <row r="482" spans="1:19" ht="31.5" customHeight="1" x14ac:dyDescent="0.2">
      <c r="A482" s="189" t="s">
        <v>730</v>
      </c>
      <c r="B482" s="215" t="s">
        <v>725</v>
      </c>
      <c r="C482" s="216"/>
      <c r="D482" s="216"/>
      <c r="E482" s="216"/>
      <c r="F482" s="216"/>
      <c r="G482" s="173"/>
      <c r="H482" s="144"/>
      <c r="I482" s="140"/>
      <c r="J482" s="142"/>
      <c r="K482" s="522">
        <v>1</v>
      </c>
      <c r="L482" s="579"/>
      <c r="M482" s="522"/>
      <c r="N482" s="176" t="s">
        <v>28</v>
      </c>
      <c r="O482" s="544"/>
      <c r="P482" s="544"/>
      <c r="Q482" s="544"/>
      <c r="R482" s="544"/>
      <c r="S482" s="545"/>
    </row>
    <row r="483" spans="1:19" ht="46.5" customHeight="1" x14ac:dyDescent="0.2">
      <c r="A483" s="189">
        <v>14.5</v>
      </c>
      <c r="B483" s="217" t="s">
        <v>390</v>
      </c>
      <c r="C483" s="213"/>
      <c r="D483" s="213"/>
      <c r="E483" s="213"/>
      <c r="F483" s="213"/>
      <c r="G483" s="173"/>
      <c r="H483" s="144"/>
      <c r="I483" s="140"/>
      <c r="J483" s="142"/>
      <c r="K483" s="522">
        <v>1</v>
      </c>
      <c r="L483" s="579"/>
      <c r="M483" s="522"/>
      <c r="N483" s="29" t="s">
        <v>35</v>
      </c>
      <c r="O483" s="544"/>
      <c r="P483" s="544"/>
      <c r="Q483" s="544"/>
      <c r="R483" s="544"/>
      <c r="S483" s="545"/>
    </row>
    <row r="484" spans="1:19" ht="42.75" customHeight="1" x14ac:dyDescent="0.2">
      <c r="A484" s="189">
        <v>14.6</v>
      </c>
      <c r="B484" s="215" t="s">
        <v>352</v>
      </c>
      <c r="C484" s="216"/>
      <c r="D484" s="216"/>
      <c r="E484" s="216"/>
      <c r="F484" s="216"/>
      <c r="G484" s="173"/>
      <c r="H484" s="144"/>
      <c r="I484" s="140"/>
      <c r="J484" s="142"/>
      <c r="K484" s="522">
        <v>1</v>
      </c>
      <c r="L484" s="579"/>
      <c r="M484" s="522"/>
      <c r="N484" s="176" t="s">
        <v>28</v>
      </c>
      <c r="O484" s="544"/>
      <c r="P484" s="544"/>
      <c r="Q484" s="544"/>
      <c r="R484" s="544"/>
      <c r="S484" s="545"/>
    </row>
    <row r="485" spans="1:19" ht="28.5" customHeight="1" x14ac:dyDescent="0.2">
      <c r="A485" s="189">
        <v>14.7</v>
      </c>
      <c r="B485" s="215" t="s">
        <v>353</v>
      </c>
      <c r="C485" s="216"/>
      <c r="D485" s="216"/>
      <c r="E485" s="216"/>
      <c r="F485" s="216"/>
      <c r="G485" s="173"/>
      <c r="H485" s="144"/>
      <c r="I485" s="140"/>
      <c r="J485" s="142"/>
      <c r="K485" s="522">
        <v>1</v>
      </c>
      <c r="L485" s="579"/>
      <c r="M485" s="522"/>
      <c r="N485" s="176" t="s">
        <v>28</v>
      </c>
      <c r="O485" s="544"/>
      <c r="P485" s="544"/>
      <c r="Q485" s="544"/>
      <c r="R485" s="544"/>
      <c r="S485" s="545"/>
    </row>
    <row r="486" spans="1:19" ht="31.5" customHeight="1" x14ac:dyDescent="0.2">
      <c r="A486" s="189">
        <v>14.8</v>
      </c>
      <c r="B486" s="215" t="s">
        <v>349</v>
      </c>
      <c r="C486" s="222"/>
      <c r="D486" s="222"/>
      <c r="E486" s="222"/>
      <c r="F486" s="222"/>
      <c r="G486" s="173"/>
      <c r="H486" s="144"/>
      <c r="I486" s="140"/>
      <c r="J486" s="142"/>
      <c r="K486" s="522">
        <v>1</v>
      </c>
      <c r="L486" s="579"/>
      <c r="M486" s="522"/>
      <c r="N486" s="176" t="s">
        <v>28</v>
      </c>
      <c r="O486" s="544"/>
      <c r="P486" s="544"/>
      <c r="Q486" s="544"/>
      <c r="R486" s="544"/>
      <c r="S486" s="545"/>
    </row>
    <row r="487" spans="1:19" ht="31.5" customHeight="1" x14ac:dyDescent="0.2">
      <c r="A487" s="189">
        <v>14.9</v>
      </c>
      <c r="B487" s="215" t="s">
        <v>351</v>
      </c>
      <c r="C487" s="216"/>
      <c r="D487" s="216"/>
      <c r="E487" s="216"/>
      <c r="F487" s="216"/>
      <c r="G487" s="173"/>
      <c r="H487" s="144"/>
      <c r="I487" s="140"/>
      <c r="J487" s="142"/>
      <c r="K487" s="522">
        <v>1</v>
      </c>
      <c r="L487" s="579"/>
      <c r="M487" s="522"/>
      <c r="N487" s="176" t="s">
        <v>28</v>
      </c>
      <c r="O487" s="544"/>
      <c r="P487" s="544"/>
      <c r="Q487" s="544"/>
      <c r="R487" s="544"/>
      <c r="S487" s="545"/>
    </row>
    <row r="488" spans="1:19" ht="31.5" customHeight="1" x14ac:dyDescent="0.2">
      <c r="A488" s="96">
        <v>14.1</v>
      </c>
      <c r="B488" s="215" t="s">
        <v>348</v>
      </c>
      <c r="C488" s="216"/>
      <c r="D488" s="216"/>
      <c r="E488" s="216"/>
      <c r="F488" s="216"/>
      <c r="G488" s="173"/>
      <c r="H488" s="144"/>
      <c r="I488" s="140"/>
      <c r="J488" s="142"/>
      <c r="K488" s="522">
        <v>1</v>
      </c>
      <c r="L488" s="579"/>
      <c r="M488" s="522"/>
      <c r="N488" s="176" t="s">
        <v>28</v>
      </c>
      <c r="O488" s="544"/>
      <c r="P488" s="544"/>
      <c r="Q488" s="544"/>
      <c r="R488" s="544"/>
      <c r="S488" s="545"/>
    </row>
    <row r="489" spans="1:19" ht="45.75" customHeight="1" x14ac:dyDescent="0.2">
      <c r="A489" s="96">
        <v>14.11</v>
      </c>
      <c r="B489" s="215" t="s">
        <v>350</v>
      </c>
      <c r="C489" s="216"/>
      <c r="D489" s="216"/>
      <c r="E489" s="216"/>
      <c r="F489" s="216"/>
      <c r="G489" s="173"/>
      <c r="H489" s="144"/>
      <c r="I489" s="140"/>
      <c r="J489" s="142"/>
      <c r="K489" s="522">
        <v>1</v>
      </c>
      <c r="L489" s="579"/>
      <c r="M489" s="522"/>
      <c r="N489" s="176" t="s">
        <v>28</v>
      </c>
      <c r="O489" s="544"/>
      <c r="P489" s="544"/>
      <c r="Q489" s="544"/>
      <c r="R489" s="544"/>
      <c r="S489" s="545"/>
    </row>
    <row r="490" spans="1:19" ht="45.75" customHeight="1" x14ac:dyDescent="0.2">
      <c r="A490" s="96">
        <v>14.12</v>
      </c>
      <c r="B490" s="272" t="s">
        <v>389</v>
      </c>
      <c r="C490" s="273"/>
      <c r="D490" s="273"/>
      <c r="E490" s="273"/>
      <c r="F490" s="273"/>
      <c r="G490" s="173"/>
      <c r="H490" s="144"/>
      <c r="I490" s="140"/>
      <c r="J490" s="142"/>
      <c r="K490" s="522">
        <v>1</v>
      </c>
      <c r="L490" s="579"/>
      <c r="M490" s="522"/>
      <c r="N490" s="176" t="s">
        <v>28</v>
      </c>
      <c r="O490" s="544"/>
      <c r="P490" s="544"/>
      <c r="Q490" s="544"/>
      <c r="R490" s="544"/>
      <c r="S490" s="545"/>
    </row>
    <row r="491" spans="1:19" ht="57.75" customHeight="1" x14ac:dyDescent="0.2">
      <c r="A491" s="96">
        <v>14.13</v>
      </c>
      <c r="B491" s="215" t="s">
        <v>754</v>
      </c>
      <c r="C491" s="216"/>
      <c r="D491" s="216"/>
      <c r="E491" s="216"/>
      <c r="F491" s="216"/>
      <c r="G491" s="173"/>
      <c r="H491" s="144"/>
      <c r="I491" s="140"/>
      <c r="J491" s="142"/>
      <c r="K491" s="522">
        <v>1</v>
      </c>
      <c r="L491" s="579"/>
      <c r="M491" s="522"/>
      <c r="N491" s="29" t="s">
        <v>35</v>
      </c>
      <c r="O491" s="544"/>
      <c r="P491" s="544"/>
      <c r="Q491" s="544"/>
      <c r="R491" s="544"/>
      <c r="S491" s="545"/>
    </row>
    <row r="492" spans="1:19" ht="43.5" customHeight="1" x14ac:dyDescent="0.2">
      <c r="A492" s="189">
        <v>14.14</v>
      </c>
      <c r="B492" s="215" t="s">
        <v>747</v>
      </c>
      <c r="C492" s="216"/>
      <c r="D492" s="216"/>
      <c r="E492" s="216"/>
      <c r="F492" s="216"/>
      <c r="G492" s="173"/>
      <c r="H492" s="144"/>
      <c r="I492" s="140"/>
      <c r="J492" s="142"/>
      <c r="K492" s="522">
        <v>1</v>
      </c>
      <c r="L492" s="579"/>
      <c r="M492" s="522"/>
      <c r="N492" s="29" t="s">
        <v>35</v>
      </c>
      <c r="O492" s="544"/>
      <c r="P492" s="544"/>
      <c r="Q492" s="544"/>
      <c r="R492" s="544"/>
      <c r="S492" s="545"/>
    </row>
    <row r="493" spans="1:19" ht="36" customHeight="1" x14ac:dyDescent="0.2">
      <c r="A493" s="206" t="s">
        <v>812</v>
      </c>
      <c r="B493" s="215" t="s">
        <v>393</v>
      </c>
      <c r="C493" s="222"/>
      <c r="D493" s="222"/>
      <c r="E493" s="222"/>
      <c r="F493" s="222"/>
      <c r="G493" s="53"/>
      <c r="H493" s="190"/>
      <c r="I493" s="150"/>
      <c r="J493" s="206"/>
      <c r="K493" s="522">
        <v>1</v>
      </c>
      <c r="L493" s="579"/>
      <c r="M493" s="522"/>
      <c r="N493" s="176" t="s">
        <v>28</v>
      </c>
      <c r="O493" s="544"/>
      <c r="P493" s="544"/>
      <c r="Q493" s="544"/>
      <c r="R493" s="544"/>
      <c r="S493" s="545"/>
    </row>
    <row r="494" spans="1:19" ht="42" customHeight="1" x14ac:dyDescent="0.2">
      <c r="A494" s="206" t="s">
        <v>813</v>
      </c>
      <c r="B494" s="215" t="s">
        <v>392</v>
      </c>
      <c r="C494" s="222"/>
      <c r="D494" s="222"/>
      <c r="E494" s="222"/>
      <c r="F494" s="222"/>
      <c r="G494" s="183"/>
      <c r="H494" s="150"/>
      <c r="I494" s="150"/>
      <c r="J494" s="206"/>
      <c r="K494" s="523">
        <v>1</v>
      </c>
      <c r="L494" s="576"/>
      <c r="M494" s="523"/>
      <c r="N494" s="176" t="s">
        <v>28</v>
      </c>
      <c r="O494" s="544"/>
      <c r="P494" s="544"/>
      <c r="Q494" s="544"/>
      <c r="R494" s="544"/>
      <c r="S494" s="545"/>
    </row>
    <row r="495" spans="1:19" ht="77.25" customHeight="1" x14ac:dyDescent="0.2">
      <c r="A495" s="206" t="s">
        <v>814</v>
      </c>
      <c r="B495" s="212" t="s">
        <v>391</v>
      </c>
      <c r="C495" s="213"/>
      <c r="D495" s="213"/>
      <c r="E495" s="213"/>
      <c r="F495" s="213"/>
      <c r="G495" s="153"/>
      <c r="H495" s="150"/>
      <c r="I495" s="150"/>
      <c r="J495" s="206"/>
      <c r="K495" s="576">
        <v>1</v>
      </c>
      <c r="L495" s="576"/>
      <c r="M495" s="576"/>
      <c r="N495" s="165" t="s">
        <v>28</v>
      </c>
      <c r="O495" s="544"/>
      <c r="P495" s="544"/>
      <c r="Q495" s="544"/>
      <c r="R495" s="544"/>
      <c r="S495" s="544"/>
    </row>
    <row r="496" spans="1:19" x14ac:dyDescent="0.2">
      <c r="A496" s="286" t="s">
        <v>41</v>
      </c>
      <c r="B496" s="265"/>
      <c r="C496" s="265"/>
      <c r="D496" s="265"/>
      <c r="E496" s="265"/>
      <c r="F496" s="265"/>
      <c r="G496" s="265"/>
      <c r="H496" s="265"/>
      <c r="I496" s="265"/>
      <c r="J496" s="265"/>
      <c r="K496" s="265"/>
      <c r="L496" s="265"/>
      <c r="M496" s="265"/>
      <c r="N496" s="265"/>
      <c r="O496" s="265"/>
      <c r="P496" s="265"/>
      <c r="Q496" s="265"/>
      <c r="R496" s="265"/>
      <c r="S496" s="266"/>
    </row>
    <row r="497" spans="1:19" ht="19.5" customHeight="1" x14ac:dyDescent="0.2">
      <c r="A497" s="286"/>
      <c r="B497" s="265"/>
      <c r="C497" s="265"/>
      <c r="D497" s="265"/>
      <c r="E497" s="265"/>
      <c r="F497" s="265"/>
      <c r="G497" s="265"/>
      <c r="H497" s="265"/>
      <c r="I497" s="265"/>
      <c r="J497" s="265"/>
      <c r="K497" s="265"/>
      <c r="L497" s="265"/>
      <c r="M497" s="265"/>
      <c r="N497" s="265"/>
      <c r="O497" s="265"/>
      <c r="P497" s="265"/>
      <c r="Q497" s="265"/>
      <c r="R497" s="265"/>
      <c r="S497" s="266"/>
    </row>
    <row r="498" spans="1:19" ht="13.5" thickBot="1" x14ac:dyDescent="0.25">
      <c r="A498" s="287"/>
      <c r="B498" s="267"/>
      <c r="C498" s="267"/>
      <c r="D498" s="267"/>
      <c r="E498" s="267"/>
      <c r="F498" s="267"/>
      <c r="G498" s="267"/>
      <c r="H498" s="267"/>
      <c r="I498" s="267"/>
      <c r="J498" s="267"/>
      <c r="K498" s="267"/>
      <c r="L498" s="267"/>
      <c r="M498" s="267"/>
      <c r="N498" s="267"/>
      <c r="O498" s="267"/>
      <c r="P498" s="267"/>
      <c r="Q498" s="267"/>
      <c r="R498" s="267"/>
      <c r="S498" s="268"/>
    </row>
    <row r="499" spans="1:19" x14ac:dyDescent="0.2">
      <c r="A499" s="285" t="s">
        <v>6</v>
      </c>
      <c r="B499" s="263"/>
      <c r="C499" s="263"/>
      <c r="D499" s="263"/>
      <c r="E499" s="263"/>
      <c r="F499" s="263"/>
      <c r="G499" s="263"/>
      <c r="H499" s="263"/>
      <c r="I499" s="263"/>
      <c r="J499" s="263"/>
      <c r="K499" s="263"/>
      <c r="L499" s="263"/>
      <c r="M499" s="264"/>
      <c r="N499" s="263" t="s">
        <v>85</v>
      </c>
      <c r="O499" s="263"/>
      <c r="P499" s="263"/>
      <c r="Q499" s="263"/>
      <c r="R499" s="263"/>
      <c r="S499" s="264"/>
    </row>
    <row r="500" spans="1:19" x14ac:dyDescent="0.2">
      <c r="A500" s="286"/>
      <c r="B500" s="265"/>
      <c r="C500" s="265"/>
      <c r="D500" s="265"/>
      <c r="E500" s="265"/>
      <c r="F500" s="265"/>
      <c r="G500" s="265"/>
      <c r="H500" s="265"/>
      <c r="I500" s="265"/>
      <c r="J500" s="265"/>
      <c r="K500" s="265"/>
      <c r="L500" s="265"/>
      <c r="M500" s="266"/>
      <c r="N500" s="265"/>
      <c r="O500" s="265"/>
      <c r="P500" s="265"/>
      <c r="Q500" s="265"/>
      <c r="R500" s="265"/>
      <c r="S500" s="266"/>
    </row>
    <row r="501" spans="1:19" x14ac:dyDescent="0.2">
      <c r="A501" s="286"/>
      <c r="B501" s="265"/>
      <c r="C501" s="265"/>
      <c r="D501" s="265"/>
      <c r="E501" s="265"/>
      <c r="F501" s="265"/>
      <c r="G501" s="265"/>
      <c r="H501" s="265"/>
      <c r="I501" s="265"/>
      <c r="J501" s="265"/>
      <c r="K501" s="265"/>
      <c r="L501" s="265"/>
      <c r="M501" s="266"/>
      <c r="N501" s="265"/>
      <c r="O501" s="265"/>
      <c r="P501" s="265"/>
      <c r="Q501" s="265"/>
      <c r="R501" s="265"/>
      <c r="S501" s="266"/>
    </row>
    <row r="502" spans="1:19" ht="13.5" thickBot="1" x14ac:dyDescent="0.25">
      <c r="A502" s="287"/>
      <c r="B502" s="267"/>
      <c r="C502" s="267"/>
      <c r="D502" s="267"/>
      <c r="E502" s="267"/>
      <c r="F502" s="267"/>
      <c r="G502" s="267"/>
      <c r="H502" s="267"/>
      <c r="I502" s="267"/>
      <c r="J502" s="267"/>
      <c r="K502" s="267"/>
      <c r="L502" s="267"/>
      <c r="M502" s="268"/>
      <c r="N502" s="267"/>
      <c r="O502" s="267"/>
      <c r="P502" s="267"/>
      <c r="Q502" s="267"/>
      <c r="R502" s="267"/>
      <c r="S502" s="268"/>
    </row>
    <row r="503" spans="1:19" ht="27" customHeight="1" x14ac:dyDescent="0.2">
      <c r="A503" s="283" t="s">
        <v>5</v>
      </c>
      <c r="B503" s="257" t="s">
        <v>6</v>
      </c>
      <c r="C503" s="257"/>
      <c r="D503" s="257" t="s">
        <v>11</v>
      </c>
      <c r="E503" s="257"/>
      <c r="F503" s="257"/>
      <c r="G503" s="257"/>
      <c r="H503" s="259" t="s">
        <v>11</v>
      </c>
      <c r="I503" s="260"/>
      <c r="J503" s="288"/>
      <c r="K503" s="259" t="s">
        <v>82</v>
      </c>
      <c r="L503" s="259"/>
      <c r="M503" s="260"/>
      <c r="N503" s="259" t="s">
        <v>60</v>
      </c>
      <c r="O503" s="261"/>
      <c r="P503" s="261"/>
      <c r="Q503" s="261"/>
      <c r="R503" s="261"/>
      <c r="S503" s="262"/>
    </row>
    <row r="504" spans="1:19" ht="26.25" thickBot="1" x14ac:dyDescent="0.25">
      <c r="A504" s="284"/>
      <c r="B504" s="258"/>
      <c r="C504" s="258"/>
      <c r="D504" s="108" t="s">
        <v>63</v>
      </c>
      <c r="E504" s="108" t="s">
        <v>61</v>
      </c>
      <c r="F504" s="108" t="s">
        <v>62</v>
      </c>
      <c r="G504" s="109" t="s">
        <v>62</v>
      </c>
      <c r="H504" s="108" t="s">
        <v>63</v>
      </c>
      <c r="I504" s="108" t="s">
        <v>61</v>
      </c>
      <c r="J504" s="108" t="s">
        <v>62</v>
      </c>
      <c r="K504" s="110" t="s">
        <v>63</v>
      </c>
      <c r="L504" s="110" t="s">
        <v>61</v>
      </c>
      <c r="M504" s="110" t="s">
        <v>62</v>
      </c>
      <c r="N504" s="110" t="s">
        <v>63</v>
      </c>
      <c r="O504" s="109" t="s">
        <v>61</v>
      </c>
      <c r="P504" s="109" t="s">
        <v>62</v>
      </c>
      <c r="Q504" s="111" t="s">
        <v>93</v>
      </c>
      <c r="R504" s="112" t="s">
        <v>94</v>
      </c>
      <c r="S504" s="113" t="s">
        <v>95</v>
      </c>
    </row>
    <row r="505" spans="1:19" ht="28.5" customHeight="1" x14ac:dyDescent="0.2">
      <c r="A505" s="188">
        <v>1</v>
      </c>
      <c r="B505" s="270" t="s">
        <v>91</v>
      </c>
      <c r="C505" s="270"/>
      <c r="D505" s="102">
        <f>SUM(K36,K24,K26,K28,K33,K37,K38,K39)</f>
        <v>8</v>
      </c>
      <c r="E505" s="102">
        <f>SUM(K25,K30,K31,K32,K35,K41,K43,K44,K45,K47)</f>
        <v>10</v>
      </c>
      <c r="F505" s="102">
        <v>0</v>
      </c>
      <c r="G505" s="103"/>
      <c r="H505" s="103"/>
      <c r="I505" s="103"/>
      <c r="J505" s="103"/>
      <c r="K505" s="104">
        <v>8</v>
      </c>
      <c r="L505" s="104">
        <v>10</v>
      </c>
      <c r="M505" s="104">
        <v>0</v>
      </c>
      <c r="N505" s="105">
        <f>(D505*100)/K505+Q505</f>
        <v>100</v>
      </c>
      <c r="O505" s="105">
        <f>(E505*100)/L505+R505</f>
        <v>100</v>
      </c>
      <c r="P505" s="105">
        <v>0</v>
      </c>
      <c r="Q505" s="106">
        <f>K505-D505</f>
        <v>0</v>
      </c>
      <c r="R505" s="106">
        <f>L505-E505</f>
        <v>0</v>
      </c>
      <c r="S505" s="107">
        <f>M505-F505</f>
        <v>0</v>
      </c>
    </row>
    <row r="506" spans="1:19" ht="24.75" customHeight="1" x14ac:dyDescent="0.2">
      <c r="A506" s="189">
        <v>2</v>
      </c>
      <c r="B506" s="241" t="s">
        <v>851</v>
      </c>
      <c r="C506" s="241"/>
      <c r="D506" s="57">
        <f>SUM(K72)</f>
        <v>1</v>
      </c>
      <c r="E506" s="57">
        <f>SUM(K51,K52,K53,K54,K55,K56,K57,K58,K59,K60,K61,K62,K63,K64,K65,K67,K69,K70,K73,K74,K75,K76,K77,K78,K80,K82,K84,K86,K88,K89)</f>
        <v>30</v>
      </c>
      <c r="F506" s="57">
        <f>SUM(K66,K68)</f>
        <v>2</v>
      </c>
      <c r="G506" s="56"/>
      <c r="H506" s="56"/>
      <c r="I506" s="56"/>
      <c r="J506" s="56"/>
      <c r="K506" s="38">
        <v>1</v>
      </c>
      <c r="L506" s="38">
        <v>30</v>
      </c>
      <c r="M506" s="38">
        <v>2</v>
      </c>
      <c r="N506" s="105">
        <f t="shared" ref="N506:N519" si="0">(D506*100)/K506+Q506</f>
        <v>100</v>
      </c>
      <c r="O506" s="105">
        <f t="shared" ref="O506:O519" si="1">(E506*100)/L506+R506</f>
        <v>100</v>
      </c>
      <c r="P506" s="105">
        <f t="shared" ref="P506:P519" si="2">(F506*100)/M506+S506</f>
        <v>100</v>
      </c>
      <c r="Q506" s="106">
        <f t="shared" ref="Q506:Q518" si="3">K506-D506</f>
        <v>0</v>
      </c>
      <c r="R506" s="106">
        <f t="shared" ref="R506:R518" si="4">L506-E506</f>
        <v>0</v>
      </c>
      <c r="S506" s="107">
        <f t="shared" ref="S506:S518" si="5">M506-F506</f>
        <v>0</v>
      </c>
    </row>
    <row r="507" spans="1:19" ht="24.75" customHeight="1" x14ac:dyDescent="0.2">
      <c r="A507" s="189">
        <v>3</v>
      </c>
      <c r="B507" s="241" t="s">
        <v>92</v>
      </c>
      <c r="C507" s="241"/>
      <c r="D507" s="57">
        <f>SUM(K95,K98,K99,K101,K102,K103)</f>
        <v>6</v>
      </c>
      <c r="E507" s="57">
        <f>SUM(K92,K93,K94,K96,K97,K104,K105,K107,K108,K109,K110,K111,K112,K113,K114,K115,K116,K117,K120,K121,K122,K123,K124,K125,K126,K127)</f>
        <v>26</v>
      </c>
      <c r="F507" s="57">
        <v>0</v>
      </c>
      <c r="G507" s="56"/>
      <c r="H507" s="56"/>
      <c r="I507" s="56"/>
      <c r="J507" s="56"/>
      <c r="K507" s="38">
        <v>6</v>
      </c>
      <c r="L507" s="38">
        <v>26</v>
      </c>
      <c r="M507" s="38">
        <v>0</v>
      </c>
      <c r="N507" s="105">
        <f t="shared" si="0"/>
        <v>100</v>
      </c>
      <c r="O507" s="105">
        <f t="shared" si="1"/>
        <v>100</v>
      </c>
      <c r="P507" s="105">
        <v>0</v>
      </c>
      <c r="Q507" s="106">
        <f t="shared" si="3"/>
        <v>0</v>
      </c>
      <c r="R507" s="106">
        <f t="shared" si="4"/>
        <v>0</v>
      </c>
      <c r="S507" s="107">
        <f t="shared" si="5"/>
        <v>0</v>
      </c>
    </row>
    <row r="508" spans="1:19" ht="42.75" customHeight="1" x14ac:dyDescent="0.2">
      <c r="A508" s="189">
        <v>4</v>
      </c>
      <c r="B508" s="241" t="s">
        <v>852</v>
      </c>
      <c r="C508" s="241"/>
      <c r="D508" s="57">
        <f>SUM(K138,K139,K145,K149,K176,K185,K193,K194,K198,K201)</f>
        <v>10</v>
      </c>
      <c r="E508" s="57">
        <f>SUM(K130,K131,K132,K133,K134,K135,K136,K137,K140,K143,K146,K147,K150,K151,K152,K153,K154,K163,K173,K174,K177,K178,K179,K180,K181,K182,K183,K186,K188,K189,K190,K192,K195,K196,K197,K199,K200)</f>
        <v>37</v>
      </c>
      <c r="F508" s="57">
        <f>SUM(K184)</f>
        <v>1</v>
      </c>
      <c r="G508" s="56"/>
      <c r="H508" s="56"/>
      <c r="I508" s="56"/>
      <c r="J508" s="56"/>
      <c r="K508" s="38">
        <v>10</v>
      </c>
      <c r="L508" s="38">
        <v>37</v>
      </c>
      <c r="M508" s="38">
        <v>1</v>
      </c>
      <c r="N508" s="105">
        <f t="shared" si="0"/>
        <v>100</v>
      </c>
      <c r="O508" s="105">
        <f t="shared" si="1"/>
        <v>100</v>
      </c>
      <c r="P508" s="105">
        <f t="shared" si="2"/>
        <v>100</v>
      </c>
      <c r="Q508" s="106">
        <f t="shared" si="3"/>
        <v>0</v>
      </c>
      <c r="R508" s="106">
        <f t="shared" si="4"/>
        <v>0</v>
      </c>
      <c r="S508" s="107">
        <f t="shared" si="5"/>
        <v>0</v>
      </c>
    </row>
    <row r="509" spans="1:19" ht="39.75" customHeight="1" x14ac:dyDescent="0.2">
      <c r="A509" s="189">
        <v>5</v>
      </c>
      <c r="B509" s="241" t="s">
        <v>853</v>
      </c>
      <c r="C509" s="241"/>
      <c r="D509" s="57">
        <f>SUM(K213,K214,K215,K216,K227,K230,K234,K239,K240,K241,K246,K247,K248,K249,K251)</f>
        <v>15</v>
      </c>
      <c r="E509" s="57">
        <f>SUM(K205,K207,K208,K209,K210,K211,K217,K226,K228,K229,K233,K235,K236,K237,K243,K244,K252,K253,K254,K255)</f>
        <v>20</v>
      </c>
      <c r="F509" s="57">
        <f>SUM(K206,K212)</f>
        <v>2</v>
      </c>
      <c r="G509" s="56"/>
      <c r="H509" s="56"/>
      <c r="I509" s="56"/>
      <c r="J509" s="56"/>
      <c r="K509" s="38">
        <v>15</v>
      </c>
      <c r="L509" s="38">
        <v>20</v>
      </c>
      <c r="M509" s="38">
        <v>2</v>
      </c>
      <c r="N509" s="105">
        <f t="shared" si="0"/>
        <v>100</v>
      </c>
      <c r="O509" s="105">
        <f t="shared" si="1"/>
        <v>100</v>
      </c>
      <c r="P509" s="105">
        <f t="shared" si="2"/>
        <v>100</v>
      </c>
      <c r="Q509" s="106">
        <f t="shared" si="3"/>
        <v>0</v>
      </c>
      <c r="R509" s="106">
        <f t="shared" si="4"/>
        <v>0</v>
      </c>
      <c r="S509" s="107">
        <f t="shared" si="5"/>
        <v>0</v>
      </c>
    </row>
    <row r="510" spans="1:19" ht="30" customHeight="1" x14ac:dyDescent="0.2">
      <c r="A510" s="189">
        <v>6</v>
      </c>
      <c r="B510" s="241" t="s">
        <v>854</v>
      </c>
      <c r="C510" s="241"/>
      <c r="D510" s="57">
        <f>SUM(K310)</f>
        <v>1</v>
      </c>
      <c r="E510" s="57">
        <f>SUM(K347,K258,K259,K260,K261,K262,K266,K277,K278,K279,K280,K281,K282,K286,K288,K289,K290,K304,K306,K307,K309,K311,K312,K313,K314,K315,K316,K317,K318,K319,K320,K322,K323,K324,K325,K326,K327,K328,K329,K330,K331,K332,K333,K334,K337,K338,K339,K340,K341,K342,K343,K344,K345,K346,K348,K349,K351,K352,K353,K354)</f>
        <v>60</v>
      </c>
      <c r="F510" s="57">
        <f>SUM(K263,K265,K284,K285)</f>
        <v>4</v>
      </c>
      <c r="G510" s="56"/>
      <c r="H510" s="56"/>
      <c r="I510" s="56"/>
      <c r="J510" s="56"/>
      <c r="K510" s="38">
        <v>1</v>
      </c>
      <c r="L510" s="38">
        <v>60</v>
      </c>
      <c r="M510" s="38">
        <v>4</v>
      </c>
      <c r="N510" s="105">
        <f t="shared" si="0"/>
        <v>100</v>
      </c>
      <c r="O510" s="105">
        <f t="shared" si="1"/>
        <v>100</v>
      </c>
      <c r="P510" s="105">
        <f t="shared" si="2"/>
        <v>100</v>
      </c>
      <c r="Q510" s="106">
        <f t="shared" si="3"/>
        <v>0</v>
      </c>
      <c r="R510" s="106">
        <f t="shared" si="4"/>
        <v>0</v>
      </c>
      <c r="S510" s="107">
        <f t="shared" si="5"/>
        <v>0</v>
      </c>
    </row>
    <row r="511" spans="1:19" ht="27" customHeight="1" x14ac:dyDescent="0.2">
      <c r="A511" s="189">
        <v>7</v>
      </c>
      <c r="B511" s="241" t="s">
        <v>855</v>
      </c>
      <c r="C511" s="241"/>
      <c r="D511" s="57">
        <v>0</v>
      </c>
      <c r="E511" s="57">
        <f>SUM(K357,K358,K359,K360,K361,K362,K363,K364,K365,K366,K367,K368)</f>
        <v>12</v>
      </c>
      <c r="F511" s="57">
        <v>0</v>
      </c>
      <c r="G511" s="56"/>
      <c r="H511" s="56"/>
      <c r="I511" s="56"/>
      <c r="J511" s="56"/>
      <c r="K511" s="38">
        <v>0</v>
      </c>
      <c r="L511" s="38">
        <v>12</v>
      </c>
      <c r="M511" s="38">
        <v>0</v>
      </c>
      <c r="N511" s="105">
        <v>0</v>
      </c>
      <c r="O511" s="105">
        <f t="shared" si="1"/>
        <v>100</v>
      </c>
      <c r="P511" s="105">
        <v>0</v>
      </c>
      <c r="Q511" s="106">
        <f t="shared" si="3"/>
        <v>0</v>
      </c>
      <c r="R511" s="106">
        <f t="shared" si="4"/>
        <v>0</v>
      </c>
      <c r="S511" s="107">
        <f t="shared" si="5"/>
        <v>0</v>
      </c>
    </row>
    <row r="512" spans="1:19" ht="27.75" customHeight="1" x14ac:dyDescent="0.2">
      <c r="A512" s="189">
        <v>8</v>
      </c>
      <c r="B512" s="241" t="s">
        <v>856</v>
      </c>
      <c r="C512" s="241"/>
      <c r="D512" s="57">
        <f>SUM(K373,K374,K377,K387,K388,K389,K390,K397,K400,K403,K404,K405,K408,K411,K413,K414,K415,K416,K418)</f>
        <v>19</v>
      </c>
      <c r="E512" s="57">
        <f>SUM(K371,K372,K375,K376,K378,K379,K380,K381,K382,K383,K384,K385,K391,K392,K393,K394,K395,K398,K399,K401,K402,K406,K407,K410,K417)</f>
        <v>25</v>
      </c>
      <c r="F512" s="57">
        <v>0</v>
      </c>
      <c r="G512" s="56"/>
      <c r="H512" s="56"/>
      <c r="I512" s="56"/>
      <c r="J512" s="56"/>
      <c r="K512" s="38">
        <v>19</v>
      </c>
      <c r="L512" s="137">
        <v>25</v>
      </c>
      <c r="M512" s="38">
        <v>0</v>
      </c>
      <c r="N512" s="105">
        <f t="shared" si="0"/>
        <v>100</v>
      </c>
      <c r="O512" s="105">
        <f t="shared" si="1"/>
        <v>100</v>
      </c>
      <c r="P512" s="105">
        <v>0</v>
      </c>
      <c r="Q512" s="106">
        <f t="shared" si="3"/>
        <v>0</v>
      </c>
      <c r="R512" s="106">
        <f t="shared" si="4"/>
        <v>0</v>
      </c>
      <c r="S512" s="107">
        <f t="shared" si="5"/>
        <v>0</v>
      </c>
    </row>
    <row r="513" spans="1:19" ht="41.25" customHeight="1" x14ac:dyDescent="0.2">
      <c r="A513" s="189">
        <v>9</v>
      </c>
      <c r="B513" s="241" t="s">
        <v>164</v>
      </c>
      <c r="C513" s="241"/>
      <c r="D513" s="57">
        <f>SUM(K421,K422)</f>
        <v>2</v>
      </c>
      <c r="E513" s="57">
        <f>SUM(K430,K429,K428,K427,K426,K425,K424,K420)</f>
        <v>8</v>
      </c>
      <c r="F513" s="57">
        <v>0</v>
      </c>
      <c r="G513" s="56"/>
      <c r="H513" s="56"/>
      <c r="I513" s="56"/>
      <c r="J513" s="56"/>
      <c r="K513" s="38">
        <v>2</v>
      </c>
      <c r="L513" s="38">
        <v>8</v>
      </c>
      <c r="M513" s="38">
        <v>0</v>
      </c>
      <c r="N513" s="105">
        <f t="shared" si="0"/>
        <v>100</v>
      </c>
      <c r="O513" s="105">
        <f t="shared" si="1"/>
        <v>100</v>
      </c>
      <c r="P513" s="105">
        <v>0</v>
      </c>
      <c r="Q513" s="106">
        <f t="shared" si="3"/>
        <v>0</v>
      </c>
      <c r="R513" s="106">
        <f t="shared" si="4"/>
        <v>0</v>
      </c>
      <c r="S513" s="107">
        <f t="shared" si="5"/>
        <v>0</v>
      </c>
    </row>
    <row r="514" spans="1:19" ht="28.5" customHeight="1" x14ac:dyDescent="0.2">
      <c r="A514" s="189">
        <v>10</v>
      </c>
      <c r="B514" s="241" t="s">
        <v>857</v>
      </c>
      <c r="C514" s="241"/>
      <c r="D514" s="57">
        <v>0</v>
      </c>
      <c r="E514" s="57">
        <f>SUM(K432,K433,K434,K435)</f>
        <v>4</v>
      </c>
      <c r="F514" s="57">
        <v>0</v>
      </c>
      <c r="G514" s="56"/>
      <c r="H514" s="56"/>
      <c r="I514" s="56"/>
      <c r="J514" s="56"/>
      <c r="K514" s="38">
        <v>0</v>
      </c>
      <c r="L514" s="38">
        <v>4</v>
      </c>
      <c r="M514" s="38">
        <v>0</v>
      </c>
      <c r="N514" s="105">
        <v>0</v>
      </c>
      <c r="O514" s="105">
        <f t="shared" si="1"/>
        <v>100</v>
      </c>
      <c r="P514" s="105">
        <v>0</v>
      </c>
      <c r="Q514" s="106">
        <f t="shared" si="3"/>
        <v>0</v>
      </c>
      <c r="R514" s="106">
        <f t="shared" si="4"/>
        <v>0</v>
      </c>
      <c r="S514" s="107">
        <f t="shared" si="5"/>
        <v>0</v>
      </c>
    </row>
    <row r="515" spans="1:19" ht="28.5" customHeight="1" x14ac:dyDescent="0.2">
      <c r="A515" s="187">
        <v>11</v>
      </c>
      <c r="B515" s="236" t="s">
        <v>858</v>
      </c>
      <c r="C515" s="238"/>
      <c r="D515" s="117">
        <v>0</v>
      </c>
      <c r="E515" s="117">
        <f>SUM(K437,K438,K439)</f>
        <v>3</v>
      </c>
      <c r="F515" s="117">
        <v>0</v>
      </c>
      <c r="G515" s="118"/>
      <c r="H515" s="118"/>
      <c r="I515" s="118"/>
      <c r="J515" s="118"/>
      <c r="K515" s="119">
        <v>0</v>
      </c>
      <c r="L515" s="119">
        <v>3</v>
      </c>
      <c r="M515" s="119">
        <v>0</v>
      </c>
      <c r="N515" s="105">
        <v>0</v>
      </c>
      <c r="O515" s="105">
        <f t="shared" si="1"/>
        <v>100</v>
      </c>
      <c r="P515" s="105">
        <v>0</v>
      </c>
      <c r="Q515" s="106">
        <f t="shared" si="3"/>
        <v>0</v>
      </c>
      <c r="R515" s="106">
        <f t="shared" si="4"/>
        <v>0</v>
      </c>
      <c r="S515" s="107">
        <f t="shared" si="5"/>
        <v>0</v>
      </c>
    </row>
    <row r="516" spans="1:19" ht="28.5" customHeight="1" x14ac:dyDescent="0.2">
      <c r="A516" s="187">
        <v>12</v>
      </c>
      <c r="B516" s="236" t="s">
        <v>859</v>
      </c>
      <c r="C516" s="238"/>
      <c r="D516" s="117">
        <f>SUM(K441)</f>
        <v>1</v>
      </c>
      <c r="E516" s="117">
        <f>SUM(K443,K444,K445,K446,K447,K448,K449)</f>
        <v>7</v>
      </c>
      <c r="F516" s="117">
        <v>0</v>
      </c>
      <c r="G516" s="118"/>
      <c r="H516" s="118"/>
      <c r="I516" s="118"/>
      <c r="J516" s="118"/>
      <c r="K516" s="119">
        <v>1</v>
      </c>
      <c r="L516" s="119">
        <v>7</v>
      </c>
      <c r="M516" s="119">
        <v>0</v>
      </c>
      <c r="N516" s="105">
        <f t="shared" si="0"/>
        <v>100</v>
      </c>
      <c r="O516" s="105">
        <f t="shared" si="1"/>
        <v>100</v>
      </c>
      <c r="P516" s="105">
        <v>0</v>
      </c>
      <c r="Q516" s="106">
        <f t="shared" si="3"/>
        <v>0</v>
      </c>
      <c r="R516" s="106">
        <f t="shared" si="4"/>
        <v>0</v>
      </c>
      <c r="S516" s="107">
        <f t="shared" si="5"/>
        <v>0</v>
      </c>
    </row>
    <row r="517" spans="1:19" ht="28.5" customHeight="1" x14ac:dyDescent="0.2">
      <c r="A517" s="187">
        <v>13</v>
      </c>
      <c r="B517" s="236" t="s">
        <v>860</v>
      </c>
      <c r="C517" s="238"/>
      <c r="D517" s="117">
        <f>SUM(K466)</f>
        <v>1</v>
      </c>
      <c r="E517" s="117">
        <f>SUM(K465,K464,K463,K461,K460,K458,K457,K456,K455,K454,K453,K452)</f>
        <v>12</v>
      </c>
      <c r="F517" s="117">
        <v>0</v>
      </c>
      <c r="G517" s="118"/>
      <c r="H517" s="118"/>
      <c r="I517" s="118"/>
      <c r="J517" s="118"/>
      <c r="K517" s="119">
        <v>1</v>
      </c>
      <c r="L517" s="119">
        <v>12</v>
      </c>
      <c r="M517" s="119">
        <v>0</v>
      </c>
      <c r="N517" s="105">
        <f t="shared" si="0"/>
        <v>100</v>
      </c>
      <c r="O517" s="105">
        <f t="shared" si="1"/>
        <v>100</v>
      </c>
      <c r="P517" s="105">
        <v>0</v>
      </c>
      <c r="Q517" s="106">
        <f t="shared" si="3"/>
        <v>0</v>
      </c>
      <c r="R517" s="106">
        <f t="shared" si="4"/>
        <v>0</v>
      </c>
      <c r="S517" s="107">
        <f t="shared" si="5"/>
        <v>0</v>
      </c>
    </row>
    <row r="518" spans="1:19" ht="28.5" customHeight="1" x14ac:dyDescent="0.2">
      <c r="A518" s="187">
        <v>14</v>
      </c>
      <c r="B518" s="236" t="s">
        <v>861</v>
      </c>
      <c r="C518" s="238"/>
      <c r="D518" s="117">
        <f>SUM(K492,K491,K483,K476)</f>
        <v>4</v>
      </c>
      <c r="E518" s="117">
        <f>SUM(K495,K494,K493,K490,K489,K488,K487,K486,K485,K484,K482,K481,K480,K479,K478,K475,K474,K473,K471,K470,K469,K468)</f>
        <v>22</v>
      </c>
      <c r="F518" s="117">
        <f>SUM(K472)</f>
        <v>1</v>
      </c>
      <c r="G518" s="118"/>
      <c r="H518" s="118"/>
      <c r="I518" s="118"/>
      <c r="J518" s="118"/>
      <c r="K518" s="119">
        <v>4</v>
      </c>
      <c r="L518" s="119">
        <v>22</v>
      </c>
      <c r="M518" s="119">
        <v>1</v>
      </c>
      <c r="N518" s="105">
        <f t="shared" si="0"/>
        <v>100</v>
      </c>
      <c r="O518" s="105">
        <f t="shared" si="1"/>
        <v>100</v>
      </c>
      <c r="P518" s="105">
        <f t="shared" si="2"/>
        <v>100</v>
      </c>
      <c r="Q518" s="106">
        <f t="shared" si="3"/>
        <v>0</v>
      </c>
      <c r="R518" s="106">
        <f t="shared" si="4"/>
        <v>0</v>
      </c>
      <c r="S518" s="107">
        <f t="shared" si="5"/>
        <v>0</v>
      </c>
    </row>
    <row r="519" spans="1:19" ht="30.75" customHeight="1" thickBot="1" x14ac:dyDescent="0.25">
      <c r="A519" s="207">
        <v>15</v>
      </c>
      <c r="B519" s="437" t="s">
        <v>96</v>
      </c>
      <c r="C519" s="438"/>
      <c r="D519" s="98">
        <f>SUM(D505:D518)</f>
        <v>68</v>
      </c>
      <c r="E519" s="98">
        <f t="shared" ref="E519:F519" si="6">SUM(E505:E518)</f>
        <v>276</v>
      </c>
      <c r="F519" s="98">
        <f t="shared" si="6"/>
        <v>10</v>
      </c>
      <c r="G519" s="99"/>
      <c r="H519" s="99"/>
      <c r="I519" s="99"/>
      <c r="J519" s="99"/>
      <c r="K519" s="98">
        <f>SUM(K505:K518)</f>
        <v>68</v>
      </c>
      <c r="L519" s="98">
        <f>SUM(L505:L518)</f>
        <v>276</v>
      </c>
      <c r="M519" s="98">
        <f>SUM(M505:M518)</f>
        <v>10</v>
      </c>
      <c r="N519" s="138">
        <f t="shared" si="0"/>
        <v>100</v>
      </c>
      <c r="O519" s="138">
        <f t="shared" si="1"/>
        <v>100</v>
      </c>
      <c r="P519" s="138">
        <f t="shared" si="2"/>
        <v>100</v>
      </c>
      <c r="Q519" s="100">
        <f>(Q505+Q507+Q508+Q509+Q510+Q511+Q514)/7</f>
        <v>0</v>
      </c>
      <c r="R519" s="100">
        <f>AVERAGE(R505:R514)</f>
        <v>0</v>
      </c>
      <c r="S519" s="101">
        <f>(S505+S506+S507+S508+S509+S510)/6</f>
        <v>0</v>
      </c>
    </row>
    <row r="520" spans="1:19" ht="41.25" customHeight="1" x14ac:dyDescent="0.2">
      <c r="A520" s="294" t="s">
        <v>64</v>
      </c>
      <c r="B520" s="295"/>
      <c r="C520" s="295"/>
      <c r="D520" s="295"/>
      <c r="E520" s="295"/>
      <c r="F520" s="295"/>
      <c r="G520" s="97"/>
      <c r="H520" s="591"/>
      <c r="I520" s="592"/>
      <c r="J520" s="592"/>
      <c r="K520" s="592"/>
      <c r="L520" s="592"/>
      <c r="M520" s="592"/>
      <c r="N520" s="592"/>
      <c r="O520" s="592"/>
      <c r="P520" s="592"/>
      <c r="Q520" s="592"/>
      <c r="R520" s="592"/>
      <c r="S520" s="593"/>
    </row>
    <row r="521" spans="1:19" ht="46.5" customHeight="1" x14ac:dyDescent="0.2">
      <c r="A521" s="293" t="s">
        <v>65</v>
      </c>
      <c r="B521" s="229"/>
      <c r="C521" s="229"/>
      <c r="D521" s="229"/>
      <c r="E521" s="229"/>
      <c r="F521" s="229"/>
      <c r="G521" s="229"/>
      <c r="H521" s="229"/>
      <c r="I521" s="229"/>
      <c r="J521" s="229"/>
      <c r="K521" s="229"/>
      <c r="L521" s="229"/>
      <c r="M521" s="229"/>
      <c r="N521" s="229"/>
      <c r="O521" s="241"/>
      <c r="P521" s="241"/>
      <c r="Q521" s="241"/>
      <c r="R521" s="241"/>
      <c r="S521" s="289"/>
    </row>
    <row r="522" spans="1:19" ht="31.5" customHeight="1" x14ac:dyDescent="0.2">
      <c r="A522" s="277" t="s">
        <v>66</v>
      </c>
      <c r="B522" s="278"/>
      <c r="C522" s="278"/>
      <c r="D522" s="278"/>
      <c r="E522" s="278"/>
      <c r="F522" s="279"/>
      <c r="G522" s="97"/>
      <c r="H522" s="251"/>
      <c r="I522" s="252"/>
      <c r="J522" s="252"/>
      <c r="K522" s="252"/>
      <c r="L522" s="252"/>
      <c r="M522" s="252"/>
      <c r="N522" s="252"/>
      <c r="O522" s="252"/>
      <c r="P522" s="252"/>
      <c r="Q522" s="252"/>
      <c r="R522" s="252"/>
      <c r="S522" s="253"/>
    </row>
    <row r="523" spans="1:19" ht="70.5" customHeight="1" thickBot="1" x14ac:dyDescent="0.25">
      <c r="A523" s="226" t="s">
        <v>97</v>
      </c>
      <c r="B523" s="247"/>
      <c r="C523" s="247"/>
      <c r="D523" s="247"/>
      <c r="E523" s="248"/>
      <c r="F523" s="248"/>
      <c r="G523" s="248"/>
      <c r="H523" s="248"/>
      <c r="I523" s="248"/>
      <c r="J523" s="248"/>
      <c r="K523" s="248"/>
      <c r="L523" s="248"/>
      <c r="M523" s="247" t="s">
        <v>97</v>
      </c>
      <c r="N523" s="247"/>
      <c r="O523" s="247"/>
      <c r="P523" s="249"/>
      <c r="Q523" s="249"/>
      <c r="R523" s="249"/>
      <c r="S523" s="250"/>
    </row>
    <row r="524" spans="1:19" ht="108" customHeight="1" thickBot="1" x14ac:dyDescent="0.25">
      <c r="A524" s="280" t="s">
        <v>163</v>
      </c>
      <c r="B524" s="281"/>
      <c r="C524" s="281"/>
      <c r="D524" s="281"/>
      <c r="E524" s="282"/>
      <c r="F524" s="274"/>
      <c r="G524" s="275"/>
      <c r="H524" s="275"/>
      <c r="I524" s="275"/>
      <c r="J524" s="275"/>
      <c r="K524" s="275"/>
      <c r="L524" s="275"/>
      <c r="M524" s="275"/>
      <c r="N524" s="275"/>
      <c r="O524" s="275"/>
      <c r="P524" s="275"/>
      <c r="Q524" s="275"/>
      <c r="R524" s="275"/>
      <c r="S524" s="276"/>
    </row>
  </sheetData>
  <sheetProtection algorithmName="SHA-512" hashValue="2fJOK4D66Z1lWvzKaTJOQwdPiZWiRByoTyQOW0uCuEHRMdb2LzhCDYaClYK2iHZ46VOlzr2A6oaXiVBksfsTDg==" saltValue="5fwRn0MpgX3rv75JZxi3kw==" spinCount="100000" sheet="1" objects="1" scenarios="1"/>
  <mergeCells count="1041">
    <mergeCell ref="E15:S16"/>
    <mergeCell ref="A17:S17"/>
    <mergeCell ref="I24:I25"/>
    <mergeCell ref="M19:M23"/>
    <mergeCell ref="O24:S24"/>
    <mergeCell ref="H24:H25"/>
    <mergeCell ref="B24:F24"/>
    <mergeCell ref="O25:S25"/>
    <mergeCell ref="B62:F62"/>
    <mergeCell ref="O413:S413"/>
    <mergeCell ref="O322:S322"/>
    <mergeCell ref="O323:S323"/>
    <mergeCell ref="O327:S327"/>
    <mergeCell ref="O329:S329"/>
    <mergeCell ref="O319:S319"/>
    <mergeCell ref="O320:S320"/>
    <mergeCell ref="O420:S420"/>
    <mergeCell ref="B333:F333"/>
    <mergeCell ref="O409:S409"/>
    <mergeCell ref="O397:S397"/>
    <mergeCell ref="O410:S410"/>
    <mergeCell ref="O206:S206"/>
    <mergeCell ref="B189:F189"/>
    <mergeCell ref="O207:S207"/>
    <mergeCell ref="O194:S194"/>
    <mergeCell ref="B208:F208"/>
    <mergeCell ref="O165:S165"/>
    <mergeCell ref="O169:S169"/>
    <mergeCell ref="K19:K23"/>
    <mergeCell ref="J140:J142"/>
    <mergeCell ref="J84:J85"/>
    <mergeCell ref="J86:J87"/>
    <mergeCell ref="B515:C515"/>
    <mergeCell ref="B516:C516"/>
    <mergeCell ref="B517:C517"/>
    <mergeCell ref="B518:C518"/>
    <mergeCell ref="B519:C519"/>
    <mergeCell ref="O421:S421"/>
    <mergeCell ref="O422:S422"/>
    <mergeCell ref="O423:S423"/>
    <mergeCell ref="O424:S424"/>
    <mergeCell ref="O274:S274"/>
    <mergeCell ref="O66:S66"/>
    <mergeCell ref="O67:S67"/>
    <mergeCell ref="O68:S68"/>
    <mergeCell ref="O328:S328"/>
    <mergeCell ref="O325:S325"/>
    <mergeCell ref="O444:S444"/>
    <mergeCell ref="O427:S427"/>
    <mergeCell ref="O428:S428"/>
    <mergeCell ref="O371:S371"/>
    <mergeCell ref="B448:F448"/>
    <mergeCell ref="B339:F339"/>
    <mergeCell ref="B336:G336"/>
    <mergeCell ref="B347:F347"/>
    <mergeCell ref="B335:F335"/>
    <mergeCell ref="B363:F363"/>
    <mergeCell ref="B364:F364"/>
    <mergeCell ref="B359:F359"/>
    <mergeCell ref="K441:K442"/>
    <mergeCell ref="R3:S3"/>
    <mergeCell ref="O402:S402"/>
    <mergeCell ref="O403:S403"/>
    <mergeCell ref="O404:S404"/>
    <mergeCell ref="O388:S388"/>
    <mergeCell ref="O389:S389"/>
    <mergeCell ref="O390:S390"/>
    <mergeCell ref="O489:S489"/>
    <mergeCell ref="O490:S490"/>
    <mergeCell ref="O491:S491"/>
    <mergeCell ref="O492:S492"/>
    <mergeCell ref="O461:S461"/>
    <mergeCell ref="O475:S475"/>
    <mergeCell ref="O477:S477"/>
    <mergeCell ref="O478:S478"/>
    <mergeCell ref="O479:S479"/>
    <mergeCell ref="O480:S480"/>
    <mergeCell ref="O481:S481"/>
    <mergeCell ref="O482:S482"/>
    <mergeCell ref="O483:S483"/>
    <mergeCell ref="O476:S476"/>
    <mergeCell ref="O464:S464"/>
    <mergeCell ref="O466:S466"/>
    <mergeCell ref="O469:S469"/>
    <mergeCell ref="O471:S471"/>
    <mergeCell ref="O472:S472"/>
    <mergeCell ref="O470:S470"/>
    <mergeCell ref="O361:S361"/>
    <mergeCell ref="O333:S333"/>
    <mergeCell ref="O336:S336"/>
    <mergeCell ref="O335:S335"/>
    <mergeCell ref="O454:S454"/>
    <mergeCell ref="O339:S339"/>
    <mergeCell ref="O340:S340"/>
    <mergeCell ref="O376:S376"/>
    <mergeCell ref="O358:S358"/>
    <mergeCell ref="O387:S387"/>
    <mergeCell ref="O370:S370"/>
    <mergeCell ref="O414:S414"/>
    <mergeCell ref="O416:S416"/>
    <mergeCell ref="O406:S406"/>
    <mergeCell ref="O375:S375"/>
    <mergeCell ref="O429:S429"/>
    <mergeCell ref="O432:S432"/>
    <mergeCell ref="O372:S372"/>
    <mergeCell ref="O434:S434"/>
    <mergeCell ref="O431:S431"/>
    <mergeCell ref="O468:S468"/>
    <mergeCell ref="O455:S455"/>
    <mergeCell ref="O463:S463"/>
    <mergeCell ref="O435:S435"/>
    <mergeCell ref="B368:F368"/>
    <mergeCell ref="B373:F373"/>
    <mergeCell ref="O430:S430"/>
    <mergeCell ref="O415:S415"/>
    <mergeCell ref="H441:H442"/>
    <mergeCell ref="O378:S378"/>
    <mergeCell ref="B382:F382"/>
    <mergeCell ref="B383:F383"/>
    <mergeCell ref="O384:S384"/>
    <mergeCell ref="O385:S385"/>
    <mergeCell ref="B377:G377"/>
    <mergeCell ref="B379:F379"/>
    <mergeCell ref="B380:F380"/>
    <mergeCell ref="O386:S386"/>
    <mergeCell ref="O419:S419"/>
    <mergeCell ref="O488:S488"/>
    <mergeCell ref="O425:S425"/>
    <mergeCell ref="O426:S426"/>
    <mergeCell ref="O391:S391"/>
    <mergeCell ref="O485:S485"/>
    <mergeCell ref="O487:S487"/>
    <mergeCell ref="B471:F471"/>
    <mergeCell ref="B456:F456"/>
    <mergeCell ref="B457:F457"/>
    <mergeCell ref="B454:F454"/>
    <mergeCell ref="O456:S456"/>
    <mergeCell ref="O457:S457"/>
    <mergeCell ref="O367:S367"/>
    <mergeCell ref="O368:S368"/>
    <mergeCell ref="O374:S374"/>
    <mergeCell ref="O364:S364"/>
    <mergeCell ref="O343:S343"/>
    <mergeCell ref="O486:S486"/>
    <mergeCell ref="O437:S437"/>
    <mergeCell ref="O305:S305"/>
    <mergeCell ref="O294:S294"/>
    <mergeCell ref="O304:S304"/>
    <mergeCell ref="O433:S433"/>
    <mergeCell ref="O401:S401"/>
    <mergeCell ref="B401:F401"/>
    <mergeCell ref="B338:F338"/>
    <mergeCell ref="B310:F310"/>
    <mergeCell ref="B372:F372"/>
    <mergeCell ref="O295:S295"/>
    <mergeCell ref="O296:S296"/>
    <mergeCell ref="O297:S297"/>
    <mergeCell ref="O321:S321"/>
    <mergeCell ref="O324:S324"/>
    <mergeCell ref="O330:S330"/>
    <mergeCell ref="O407:S407"/>
    <mergeCell ref="O412:S412"/>
    <mergeCell ref="B397:F397"/>
    <mergeCell ref="O411:S411"/>
    <mergeCell ref="K86:K87"/>
    <mergeCell ref="B70:F70"/>
    <mergeCell ref="B106:F106"/>
    <mergeCell ref="O134:S134"/>
    <mergeCell ref="B449:F449"/>
    <mergeCell ref="B477:F477"/>
    <mergeCell ref="B478:F478"/>
    <mergeCell ref="B374:F374"/>
    <mergeCell ref="B384:F384"/>
    <mergeCell ref="B484:F484"/>
    <mergeCell ref="B485:F485"/>
    <mergeCell ref="B376:F376"/>
    <mergeCell ref="B398:F398"/>
    <mergeCell ref="B385:F385"/>
    <mergeCell ref="B470:F470"/>
    <mergeCell ref="B437:F437"/>
    <mergeCell ref="B433:F433"/>
    <mergeCell ref="B434:F434"/>
    <mergeCell ref="B435:F435"/>
    <mergeCell ref="B443:F443"/>
    <mergeCell ref="B390:F390"/>
    <mergeCell ref="B391:F391"/>
    <mergeCell ref="B392:F392"/>
    <mergeCell ref="B466:F466"/>
    <mergeCell ref="B395:F395"/>
    <mergeCell ref="B455:F455"/>
    <mergeCell ref="B444:F444"/>
    <mergeCell ref="B446:F446"/>
    <mergeCell ref="B453:F453"/>
    <mergeCell ref="B458:F458"/>
    <mergeCell ref="B451:F451"/>
    <mergeCell ref="B469:F469"/>
    <mergeCell ref="B249:F249"/>
    <mergeCell ref="B299:F299"/>
    <mergeCell ref="B278:F278"/>
    <mergeCell ref="G278:I278"/>
    <mergeCell ref="B294:F294"/>
    <mergeCell ref="K28:K29"/>
    <mergeCell ref="O138:S138"/>
    <mergeCell ref="N33:N34"/>
    <mergeCell ref="O43:S43"/>
    <mergeCell ref="O44:S44"/>
    <mergeCell ref="B187:F187"/>
    <mergeCell ref="B119:G119"/>
    <mergeCell ref="B91:G91"/>
    <mergeCell ref="O156:S156"/>
    <mergeCell ref="B153:F153"/>
    <mergeCell ref="H143:H144"/>
    <mergeCell ref="B151:F151"/>
    <mergeCell ref="L41:L42"/>
    <mergeCell ref="O53:S53"/>
    <mergeCell ref="O31:S31"/>
    <mergeCell ref="O32:S32"/>
    <mergeCell ref="L86:L87"/>
    <mergeCell ref="L80:L81"/>
    <mergeCell ref="O121:S121"/>
    <mergeCell ref="B152:F152"/>
    <mergeCell ref="B176:F176"/>
    <mergeCell ref="B121:F121"/>
    <mergeCell ref="B68:F68"/>
    <mergeCell ref="B66:F66"/>
    <mergeCell ref="B65:G65"/>
    <mergeCell ref="B67:F67"/>
    <mergeCell ref="J45:J46"/>
    <mergeCell ref="O89:S89"/>
    <mergeCell ref="O56:S56"/>
    <mergeCell ref="O57:S57"/>
    <mergeCell ref="O58:S58"/>
    <mergeCell ref="O59:S59"/>
    <mergeCell ref="O61:S61"/>
    <mergeCell ref="O62:S62"/>
    <mergeCell ref="B460:F460"/>
    <mergeCell ref="B412:F412"/>
    <mergeCell ref="B365:F365"/>
    <mergeCell ref="B387:F387"/>
    <mergeCell ref="B366:F366"/>
    <mergeCell ref="B400:F400"/>
    <mergeCell ref="O400:S400"/>
    <mergeCell ref="O447:S447"/>
    <mergeCell ref="O448:S448"/>
    <mergeCell ref="O449:S449"/>
    <mergeCell ref="J441:J442"/>
    <mergeCell ref="B409:F409"/>
    <mergeCell ref="B406:F406"/>
    <mergeCell ref="B243:F243"/>
    <mergeCell ref="O405:S405"/>
    <mergeCell ref="M441:M442"/>
    <mergeCell ref="N441:N442"/>
    <mergeCell ref="O445:S445"/>
    <mergeCell ref="O317:S317"/>
    <mergeCell ref="O318:S318"/>
    <mergeCell ref="B327:F327"/>
    <mergeCell ref="B329:F329"/>
    <mergeCell ref="B262:F262"/>
    <mergeCell ref="B346:F346"/>
    <mergeCell ref="O245:S245"/>
    <mergeCell ref="O123:S123"/>
    <mergeCell ref="O124:S124"/>
    <mergeCell ref="O125:S125"/>
    <mergeCell ref="O199:S199"/>
    <mergeCell ref="O143:S144"/>
    <mergeCell ref="O146:S146"/>
    <mergeCell ref="O147:S147"/>
    <mergeCell ref="M143:M144"/>
    <mergeCell ref="O179:S179"/>
    <mergeCell ref="O180:S180"/>
    <mergeCell ref="J24:J25"/>
    <mergeCell ref="K33:K34"/>
    <mergeCell ref="K26:K27"/>
    <mergeCell ref="O52:S52"/>
    <mergeCell ref="O45:S46"/>
    <mergeCell ref="O69:S69"/>
    <mergeCell ref="O70:S70"/>
    <mergeCell ref="O77:S77"/>
    <mergeCell ref="O72:S72"/>
    <mergeCell ref="O100:S100"/>
    <mergeCell ref="O120:S120"/>
    <mergeCell ref="O55:S55"/>
    <mergeCell ref="O115:S115"/>
    <mergeCell ref="O116:S116"/>
    <mergeCell ref="O117:S117"/>
    <mergeCell ref="O33:S34"/>
    <mergeCell ref="O73:S73"/>
    <mergeCell ref="O84:S85"/>
    <mergeCell ref="O71:S71"/>
    <mergeCell ref="O75:S75"/>
    <mergeCell ref="O94:S94"/>
    <mergeCell ref="O101:S101"/>
    <mergeCell ref="O281:S281"/>
    <mergeCell ref="O282:S282"/>
    <mergeCell ref="O242:S242"/>
    <mergeCell ref="O243:S243"/>
    <mergeCell ref="O244:S244"/>
    <mergeCell ref="O250:S250"/>
    <mergeCell ref="O251:S251"/>
    <mergeCell ref="O252:S252"/>
    <mergeCell ref="O253:S253"/>
    <mergeCell ref="O254:S254"/>
    <mergeCell ref="O255:S255"/>
    <mergeCell ref="O246:S246"/>
    <mergeCell ref="O247:S247"/>
    <mergeCell ref="O248:S248"/>
    <mergeCell ref="O249:S249"/>
    <mergeCell ref="O226:S226"/>
    <mergeCell ref="O139:S139"/>
    <mergeCell ref="O266:S266"/>
    <mergeCell ref="O267:S267"/>
    <mergeCell ref="B267:F267"/>
    <mergeCell ref="B268:F268"/>
    <mergeCell ref="B266:F266"/>
    <mergeCell ref="O268:S268"/>
    <mergeCell ref="O269:S269"/>
    <mergeCell ref="O160:S160"/>
    <mergeCell ref="O195:S195"/>
    <mergeCell ref="O220:S220"/>
    <mergeCell ref="J143:J144"/>
    <mergeCell ref="O176:S176"/>
    <mergeCell ref="O177:S177"/>
    <mergeCell ref="O188:S188"/>
    <mergeCell ref="O189:S189"/>
    <mergeCell ref="O181:S181"/>
    <mergeCell ref="O257:S257"/>
    <mergeCell ref="O131:S131"/>
    <mergeCell ref="O186:S186"/>
    <mergeCell ref="O171:S171"/>
    <mergeCell ref="B194:G194"/>
    <mergeCell ref="B192:G192"/>
    <mergeCell ref="B195:G195"/>
    <mergeCell ref="O191:S191"/>
    <mergeCell ref="B160:F160"/>
    <mergeCell ref="B178:G178"/>
    <mergeCell ref="O205:S205"/>
    <mergeCell ref="O222:S222"/>
    <mergeCell ref="O224:S224"/>
    <mergeCell ref="O225:S225"/>
    <mergeCell ref="B244:F244"/>
    <mergeCell ref="B250:F250"/>
    <mergeCell ref="B251:F251"/>
    <mergeCell ref="B223:F223"/>
    <mergeCell ref="O185:S185"/>
    <mergeCell ref="O210:S210"/>
    <mergeCell ref="O240:S240"/>
    <mergeCell ref="O223:S223"/>
    <mergeCell ref="O190:S190"/>
    <mergeCell ref="O212:S212"/>
    <mergeCell ref="B33:G34"/>
    <mergeCell ref="B43:G43"/>
    <mergeCell ref="I45:I46"/>
    <mergeCell ref="M33:M34"/>
    <mergeCell ref="O38:S38"/>
    <mergeCell ref="O39:S39"/>
    <mergeCell ref="N41:N42"/>
    <mergeCell ref="I41:I42"/>
    <mergeCell ref="K41:K42"/>
    <mergeCell ref="L45:L46"/>
    <mergeCell ref="O80:S81"/>
    <mergeCell ref="L140:L142"/>
    <mergeCell ref="H140:H142"/>
    <mergeCell ref="B140:G142"/>
    <mergeCell ref="N143:N144"/>
    <mergeCell ref="O136:S136"/>
    <mergeCell ref="B129:F129"/>
    <mergeCell ref="H33:H34"/>
    <mergeCell ref="O86:S87"/>
    <mergeCell ref="O105:S105"/>
    <mergeCell ref="B95:F95"/>
    <mergeCell ref="K143:K144"/>
    <mergeCell ref="B159:G159"/>
    <mergeCell ref="B158:G158"/>
    <mergeCell ref="B238:F238"/>
    <mergeCell ref="H84:H85"/>
    <mergeCell ref="B123:F123"/>
    <mergeCell ref="B124:G124"/>
    <mergeCell ref="B125:G125"/>
    <mergeCell ref="B134:F134"/>
    <mergeCell ref="B126:F126"/>
    <mergeCell ref="M86:M87"/>
    <mergeCell ref="N86:N87"/>
    <mergeCell ref="O104:S104"/>
    <mergeCell ref="O74:S74"/>
    <mergeCell ref="O137:S137"/>
    <mergeCell ref="O97:S97"/>
    <mergeCell ref="O98:S98"/>
    <mergeCell ref="O99:S99"/>
    <mergeCell ref="I140:I142"/>
    <mergeCell ref="B116:F116"/>
    <mergeCell ref="B118:G118"/>
    <mergeCell ref="B117:G117"/>
    <mergeCell ref="B122:F122"/>
    <mergeCell ref="B77:F77"/>
    <mergeCell ref="N140:N142"/>
    <mergeCell ref="K84:K85"/>
    <mergeCell ref="K80:K81"/>
    <mergeCell ref="K140:K142"/>
    <mergeCell ref="B108:F108"/>
    <mergeCell ref="B110:F110"/>
    <mergeCell ref="B111:F111"/>
    <mergeCell ref="O112:S112"/>
    <mergeCell ref="B114:F114"/>
    <mergeCell ref="B96:F96"/>
    <mergeCell ref="B130:F130"/>
    <mergeCell ref="O135:S135"/>
    <mergeCell ref="O126:S126"/>
    <mergeCell ref="O130:S130"/>
    <mergeCell ref="O140:S142"/>
    <mergeCell ref="B101:F101"/>
    <mergeCell ref="B102:F102"/>
    <mergeCell ref="B109:F109"/>
    <mergeCell ref="O107:S107"/>
    <mergeCell ref="O127:S127"/>
    <mergeCell ref="O122:S122"/>
    <mergeCell ref="O192:S192"/>
    <mergeCell ref="O215:S215"/>
    <mergeCell ref="O236:S236"/>
    <mergeCell ref="O377:S377"/>
    <mergeCell ref="O234:S234"/>
    <mergeCell ref="O211:S211"/>
    <mergeCell ref="O369:S369"/>
    <mergeCell ref="O238:S238"/>
    <mergeCell ref="O237:S237"/>
    <mergeCell ref="O362:S362"/>
    <mergeCell ref="O363:S363"/>
    <mergeCell ref="O366:S366"/>
    <mergeCell ref="O309:S309"/>
    <mergeCell ref="O311:S311"/>
    <mergeCell ref="O149:S149"/>
    <mergeCell ref="O150:S150"/>
    <mergeCell ref="O345:S345"/>
    <mergeCell ref="O164:S164"/>
    <mergeCell ref="O145:S145"/>
    <mergeCell ref="O151:S151"/>
    <mergeCell ref="O154:S154"/>
    <mergeCell ref="O152:S152"/>
    <mergeCell ref="O153:S153"/>
    <mergeCell ref="O162:S162"/>
    <mergeCell ref="B61:F61"/>
    <mergeCell ref="B94:G94"/>
    <mergeCell ref="O78:S78"/>
    <mergeCell ref="O92:S92"/>
    <mergeCell ref="O82:S82"/>
    <mergeCell ref="L84:L85"/>
    <mergeCell ref="O111:S111"/>
    <mergeCell ref="O103:S103"/>
    <mergeCell ref="B73:F73"/>
    <mergeCell ref="O64:S64"/>
    <mergeCell ref="N80:N81"/>
    <mergeCell ref="B98:F98"/>
    <mergeCell ref="O109:S109"/>
    <mergeCell ref="O110:S110"/>
    <mergeCell ref="O114:S114"/>
    <mergeCell ref="B74:F74"/>
    <mergeCell ref="O65:S65"/>
    <mergeCell ref="O106:S106"/>
    <mergeCell ref="B69:F69"/>
    <mergeCell ref="O76:S76"/>
    <mergeCell ref="O113:S113"/>
    <mergeCell ref="B112:F112"/>
    <mergeCell ref="B64:F64"/>
    <mergeCell ref="H80:H81"/>
    <mergeCell ref="J80:J81"/>
    <mergeCell ref="N84:N85"/>
    <mergeCell ref="B93:F93"/>
    <mergeCell ref="B113:F113"/>
    <mergeCell ref="O95:S95"/>
    <mergeCell ref="O96:S96"/>
    <mergeCell ref="O102:S102"/>
    <mergeCell ref="O88:S88"/>
    <mergeCell ref="B63:F63"/>
    <mergeCell ref="O63:S63"/>
    <mergeCell ref="H86:H87"/>
    <mergeCell ref="B90:F90"/>
    <mergeCell ref="O93:S93"/>
    <mergeCell ref="B107:F107"/>
    <mergeCell ref="B150:F150"/>
    <mergeCell ref="B155:G155"/>
    <mergeCell ref="B156:F156"/>
    <mergeCell ref="O182:S182"/>
    <mergeCell ref="O183:S183"/>
    <mergeCell ref="O172:S172"/>
    <mergeCell ref="O163:S163"/>
    <mergeCell ref="B166:G166"/>
    <mergeCell ref="B147:G147"/>
    <mergeCell ref="O167:S167"/>
    <mergeCell ref="O168:S168"/>
    <mergeCell ref="O158:S158"/>
    <mergeCell ref="O175:S175"/>
    <mergeCell ref="B143:G144"/>
    <mergeCell ref="O155:S155"/>
    <mergeCell ref="B174:G174"/>
    <mergeCell ref="B172:G172"/>
    <mergeCell ref="O173:S173"/>
    <mergeCell ref="B163:F163"/>
    <mergeCell ref="B181:G181"/>
    <mergeCell ref="B162:G162"/>
    <mergeCell ref="B120:F120"/>
    <mergeCell ref="B131:F131"/>
    <mergeCell ref="B78:G78"/>
    <mergeCell ref="O170:S170"/>
    <mergeCell ref="O132:S132"/>
    <mergeCell ref="A97:A98"/>
    <mergeCell ref="B71:F71"/>
    <mergeCell ref="B72:F72"/>
    <mergeCell ref="B154:F154"/>
    <mergeCell ref="A84:A85"/>
    <mergeCell ref="B115:F115"/>
    <mergeCell ref="A80:A81"/>
    <mergeCell ref="B84:F85"/>
    <mergeCell ref="B86:F87"/>
    <mergeCell ref="B83:F83"/>
    <mergeCell ref="A86:A87"/>
    <mergeCell ref="B89:F89"/>
    <mergeCell ref="B88:F88"/>
    <mergeCell ref="B82:F82"/>
    <mergeCell ref="B136:F136"/>
    <mergeCell ref="B138:F138"/>
    <mergeCell ref="B99:F99"/>
    <mergeCell ref="B128:F128"/>
    <mergeCell ref="B137:F137"/>
    <mergeCell ref="B127:G127"/>
    <mergeCell ref="B92:G92"/>
    <mergeCell ref="B135:F135"/>
    <mergeCell ref="B132:F132"/>
    <mergeCell ref="B133:F133"/>
    <mergeCell ref="B139:G139"/>
    <mergeCell ref="A145:A146"/>
    <mergeCell ref="B97:F97"/>
    <mergeCell ref="B80:F81"/>
    <mergeCell ref="B75:F75"/>
    <mergeCell ref="B76:G76"/>
    <mergeCell ref="B79:F79"/>
    <mergeCell ref="B105:F105"/>
    <mergeCell ref="A164:A172"/>
    <mergeCell ref="A143:A144"/>
    <mergeCell ref="A218:A226"/>
    <mergeCell ref="A227:A228"/>
    <mergeCell ref="A140:A142"/>
    <mergeCell ref="B200:F200"/>
    <mergeCell ref="B165:G165"/>
    <mergeCell ref="B214:G214"/>
    <mergeCell ref="B209:G209"/>
    <mergeCell ref="B226:F226"/>
    <mergeCell ref="B215:G215"/>
    <mergeCell ref="B210:G210"/>
    <mergeCell ref="B175:F175"/>
    <mergeCell ref="A155:A162"/>
    <mergeCell ref="B161:F161"/>
    <mergeCell ref="B145:F145"/>
    <mergeCell ref="B169:F169"/>
    <mergeCell ref="B167:G167"/>
    <mergeCell ref="B164:G164"/>
    <mergeCell ref="B148:G148"/>
    <mergeCell ref="B220:F220"/>
    <mergeCell ref="B222:F222"/>
    <mergeCell ref="B207:G207"/>
    <mergeCell ref="B213:F213"/>
    <mergeCell ref="B157:G157"/>
    <mergeCell ref="B168:F168"/>
    <mergeCell ref="B173:G173"/>
    <mergeCell ref="B216:F216"/>
    <mergeCell ref="B227:F227"/>
    <mergeCell ref="B228:F228"/>
    <mergeCell ref="B186:F186"/>
    <mergeCell ref="B180:F180"/>
    <mergeCell ref="A178:A179"/>
    <mergeCell ref="A215:A216"/>
    <mergeCell ref="B225:F225"/>
    <mergeCell ref="B212:F212"/>
    <mergeCell ref="B188:F188"/>
    <mergeCell ref="A267:A275"/>
    <mergeCell ref="B239:F239"/>
    <mergeCell ref="B240:F240"/>
    <mergeCell ref="B235:G235"/>
    <mergeCell ref="B256:F256"/>
    <mergeCell ref="B241:F241"/>
    <mergeCell ref="B185:G185"/>
    <mergeCell ref="B184:F184"/>
    <mergeCell ref="B191:G191"/>
    <mergeCell ref="B190:F190"/>
    <mergeCell ref="B211:G211"/>
    <mergeCell ref="B206:G206"/>
    <mergeCell ref="B203:G204"/>
    <mergeCell ref="B217:F217"/>
    <mergeCell ref="B218:F218"/>
    <mergeCell ref="B219:F219"/>
    <mergeCell ref="B257:G257"/>
    <mergeCell ref="B224:F224"/>
    <mergeCell ref="B252:F252"/>
    <mergeCell ref="A203:A204"/>
    <mergeCell ref="B247:F247"/>
    <mergeCell ref="B248:F248"/>
    <mergeCell ref="B245:F245"/>
    <mergeCell ref="B205:F205"/>
    <mergeCell ref="B263:F263"/>
    <mergeCell ref="B264:F264"/>
    <mergeCell ref="B242:F242"/>
    <mergeCell ref="C1:Q1"/>
    <mergeCell ref="C2:Q2"/>
    <mergeCell ref="C3:Q3"/>
    <mergeCell ref="O5:S6"/>
    <mergeCell ref="M11:S12"/>
    <mergeCell ref="K13:S14"/>
    <mergeCell ref="L19:L23"/>
    <mergeCell ref="N19:N23"/>
    <mergeCell ref="O19:S23"/>
    <mergeCell ref="A18:F19"/>
    <mergeCell ref="A20:A21"/>
    <mergeCell ref="B22:F23"/>
    <mergeCell ref="B20:F21"/>
    <mergeCell ref="A22:A23"/>
    <mergeCell ref="H5:N6"/>
    <mergeCell ref="A5:B6"/>
    <mergeCell ref="C5:F6"/>
    <mergeCell ref="A7:B8"/>
    <mergeCell ref="C7:S8"/>
    <mergeCell ref="A9:B10"/>
    <mergeCell ref="C9:F10"/>
    <mergeCell ref="A4:S4"/>
    <mergeCell ref="K9:L10"/>
    <mergeCell ref="M9:S10"/>
    <mergeCell ref="K11:L12"/>
    <mergeCell ref="R1:S1"/>
    <mergeCell ref="R2:S2"/>
    <mergeCell ref="H18:S18"/>
    <mergeCell ref="A11:B12"/>
    <mergeCell ref="C11:F12"/>
    <mergeCell ref="A13:F14"/>
    <mergeCell ref="A15:D16"/>
    <mergeCell ref="B25:F25"/>
    <mergeCell ref="N26:N27"/>
    <mergeCell ref="B37:F37"/>
    <mergeCell ref="B30:F30"/>
    <mergeCell ref="O30:S30"/>
    <mergeCell ref="B45:G46"/>
    <mergeCell ref="H45:H46"/>
    <mergeCell ref="B47:G47"/>
    <mergeCell ref="B54:F54"/>
    <mergeCell ref="O54:S54"/>
    <mergeCell ref="O60:S60"/>
    <mergeCell ref="B56:F56"/>
    <mergeCell ref="O28:S29"/>
    <mergeCell ref="O47:S47"/>
    <mergeCell ref="B41:G42"/>
    <mergeCell ref="B57:F57"/>
    <mergeCell ref="M45:M46"/>
    <mergeCell ref="B58:F58"/>
    <mergeCell ref="B59:F59"/>
    <mergeCell ref="B53:F53"/>
    <mergeCell ref="B52:F52"/>
    <mergeCell ref="B55:F55"/>
    <mergeCell ref="L28:L29"/>
    <mergeCell ref="B51:F51"/>
    <mergeCell ref="B44:G44"/>
    <mergeCell ref="B60:F60"/>
    <mergeCell ref="J41:J42"/>
    <mergeCell ref="A26:A27"/>
    <mergeCell ref="A28:A29"/>
    <mergeCell ref="O51:S51"/>
    <mergeCell ref="A33:A34"/>
    <mergeCell ref="O41:S42"/>
    <mergeCell ref="A41:A42"/>
    <mergeCell ref="A45:A46"/>
    <mergeCell ref="H41:H42"/>
    <mergeCell ref="B49:F50"/>
    <mergeCell ref="B48:F48"/>
    <mergeCell ref="A49:A50"/>
    <mergeCell ref="N45:N46"/>
    <mergeCell ref="J33:J34"/>
    <mergeCell ref="J28:J29"/>
    <mergeCell ref="J26:J27"/>
    <mergeCell ref="B35:F35"/>
    <mergeCell ref="B28:G29"/>
    <mergeCell ref="B38:F38"/>
    <mergeCell ref="B39:F39"/>
    <mergeCell ref="B26:G27"/>
    <mergeCell ref="M26:M27"/>
    <mergeCell ref="H28:H29"/>
    <mergeCell ref="H26:H27"/>
    <mergeCell ref="B40:F40"/>
    <mergeCell ref="B36:G36"/>
    <mergeCell ref="B32:G32"/>
    <mergeCell ref="N28:N29"/>
    <mergeCell ref="O36:S36"/>
    <mergeCell ref="O26:S27"/>
    <mergeCell ref="B31:G31"/>
    <mergeCell ref="K45:K46"/>
    <mergeCell ref="O178:S178"/>
    <mergeCell ref="B177:F177"/>
    <mergeCell ref="O312:S312"/>
    <mergeCell ref="B146:F146"/>
    <mergeCell ref="B237:G237"/>
    <mergeCell ref="B236:G236"/>
    <mergeCell ref="B297:F297"/>
    <mergeCell ref="B293:F293"/>
    <mergeCell ref="B231:F231"/>
    <mergeCell ref="O193:S193"/>
    <mergeCell ref="B281:F281"/>
    <mergeCell ref="O289:S289"/>
    <mergeCell ref="O161:S161"/>
    <mergeCell ref="B232:F232"/>
    <mergeCell ref="B230:F230"/>
    <mergeCell ref="B229:F229"/>
    <mergeCell ref="B183:F183"/>
    <mergeCell ref="O187:S187"/>
    <mergeCell ref="O221:S221"/>
    <mergeCell ref="B179:G179"/>
    <mergeCell ref="O270:S270"/>
    <mergeCell ref="O159:S159"/>
    <mergeCell ref="O272:S272"/>
    <mergeCell ref="O196:S196"/>
    <mergeCell ref="O197:S197"/>
    <mergeCell ref="O166:S166"/>
    <mergeCell ref="O293:S293"/>
    <mergeCell ref="O209:S209"/>
    <mergeCell ref="O227:S227"/>
    <mergeCell ref="O184:S184"/>
    <mergeCell ref="O174:S174"/>
    <mergeCell ref="B234:F234"/>
    <mergeCell ref="B493:F493"/>
    <mergeCell ref="B494:F494"/>
    <mergeCell ref="B298:F298"/>
    <mergeCell ref="B389:F389"/>
    <mergeCell ref="B480:F480"/>
    <mergeCell ref="B300:F300"/>
    <mergeCell ref="B403:F403"/>
    <mergeCell ref="B149:F149"/>
    <mergeCell ref="B198:F198"/>
    <mergeCell ref="B472:F472"/>
    <mergeCell ref="B468:F468"/>
    <mergeCell ref="B419:F419"/>
    <mergeCell ref="B465:F465"/>
    <mergeCell ref="B404:F404"/>
    <mergeCell ref="B405:F405"/>
    <mergeCell ref="B378:G378"/>
    <mergeCell ref="B291:F291"/>
    <mergeCell ref="B289:F289"/>
    <mergeCell ref="B290:F290"/>
    <mergeCell ref="B489:F489"/>
    <mergeCell ref="B487:F487"/>
    <mergeCell ref="B348:F348"/>
    <mergeCell ref="B349:F349"/>
    <mergeCell ref="B274:F274"/>
    <mergeCell ref="B326:F326"/>
    <mergeCell ref="B381:F381"/>
    <mergeCell ref="B332:F332"/>
    <mergeCell ref="B255:F255"/>
    <mergeCell ref="B221:F221"/>
    <mergeCell ref="B440:F440"/>
    <mergeCell ref="B399:F399"/>
    <mergeCell ref="B182:F182"/>
    <mergeCell ref="O495:S495"/>
    <mergeCell ref="O493:S493"/>
    <mergeCell ref="O494:S494"/>
    <mergeCell ref="B462:F462"/>
    <mergeCell ref="B467:F467"/>
    <mergeCell ref="O441:S442"/>
    <mergeCell ref="O443:S443"/>
    <mergeCell ref="O446:S446"/>
    <mergeCell ref="B481:F481"/>
    <mergeCell ref="B479:F479"/>
    <mergeCell ref="B439:F439"/>
    <mergeCell ref="B438:F438"/>
    <mergeCell ref="B461:F461"/>
    <mergeCell ref="B482:F482"/>
    <mergeCell ref="O474:S474"/>
    <mergeCell ref="O450:S450"/>
    <mergeCell ref="O460:S460"/>
    <mergeCell ref="O453:S453"/>
    <mergeCell ref="B492:F492"/>
    <mergeCell ref="B475:F475"/>
    <mergeCell ref="O473:S473"/>
    <mergeCell ref="B488:F488"/>
    <mergeCell ref="B491:F491"/>
    <mergeCell ref="O458:S458"/>
    <mergeCell ref="O438:S438"/>
    <mergeCell ref="O439:S439"/>
    <mergeCell ref="O484:S484"/>
    <mergeCell ref="B473:F473"/>
    <mergeCell ref="B450:F450"/>
    <mergeCell ref="B447:F447"/>
    <mergeCell ref="B463:F463"/>
    <mergeCell ref="B441:F442"/>
    <mergeCell ref="F524:S524"/>
    <mergeCell ref="B202:F202"/>
    <mergeCell ref="B193:G193"/>
    <mergeCell ref="B100:F100"/>
    <mergeCell ref="B506:C506"/>
    <mergeCell ref="B507:C507"/>
    <mergeCell ref="B509:C509"/>
    <mergeCell ref="A522:F522"/>
    <mergeCell ref="A524:E524"/>
    <mergeCell ref="A503:A504"/>
    <mergeCell ref="A499:M502"/>
    <mergeCell ref="B514:C514"/>
    <mergeCell ref="D503:G503"/>
    <mergeCell ref="A496:S498"/>
    <mergeCell ref="H503:J503"/>
    <mergeCell ref="B511:C511"/>
    <mergeCell ref="B510:C510"/>
    <mergeCell ref="B476:F476"/>
    <mergeCell ref="O521:S521"/>
    <mergeCell ref="H520:S520"/>
    <mergeCell ref="A521:N521"/>
    <mergeCell ref="A520:F520"/>
    <mergeCell ref="B512:C512"/>
    <mergeCell ref="B490:F490"/>
    <mergeCell ref="B103:F103"/>
    <mergeCell ref="B104:F104"/>
    <mergeCell ref="O108:S108"/>
    <mergeCell ref="B386:F386"/>
    <mergeCell ref="B388:F388"/>
    <mergeCell ref="B422:F422"/>
    <mergeCell ref="B423:F423"/>
    <mergeCell ref="B424:F424"/>
    <mergeCell ref="B425:F425"/>
    <mergeCell ref="B426:F426"/>
    <mergeCell ref="B427:F427"/>
    <mergeCell ref="B430:F430"/>
    <mergeCell ref="B343:F343"/>
    <mergeCell ref="B402:F402"/>
    <mergeCell ref="O200:S200"/>
    <mergeCell ref="O216:S216"/>
    <mergeCell ref="O217:S217"/>
    <mergeCell ref="B273:F273"/>
    <mergeCell ref="O228:S228"/>
    <mergeCell ref="O230:S230"/>
    <mergeCell ref="O229:S229"/>
    <mergeCell ref="K232:S232"/>
    <mergeCell ref="O347:S347"/>
    <mergeCell ref="O235:S235"/>
    <mergeCell ref="O331:S331"/>
    <mergeCell ref="O290:S290"/>
    <mergeCell ref="B413:F413"/>
    <mergeCell ref="O337:S337"/>
    <mergeCell ref="O392:S392"/>
    <mergeCell ref="O346:S346"/>
    <mergeCell ref="B233:F233"/>
    <mergeCell ref="B313:F313"/>
    <mergeCell ref="O313:S313"/>
    <mergeCell ref="B314:F314"/>
    <mergeCell ref="O314:S314"/>
    <mergeCell ref="B416:F416"/>
    <mergeCell ref="O239:S239"/>
    <mergeCell ref="O271:S271"/>
    <mergeCell ref="B279:F279"/>
    <mergeCell ref="O292:S292"/>
    <mergeCell ref="A523:D523"/>
    <mergeCell ref="E523:L523"/>
    <mergeCell ref="M523:O523"/>
    <mergeCell ref="P523:S523"/>
    <mergeCell ref="O451:S451"/>
    <mergeCell ref="O452:S452"/>
    <mergeCell ref="O462:S462"/>
    <mergeCell ref="B411:F411"/>
    <mergeCell ref="B375:F375"/>
    <mergeCell ref="B410:F410"/>
    <mergeCell ref="B428:F428"/>
    <mergeCell ref="B429:F429"/>
    <mergeCell ref="B486:F486"/>
    <mergeCell ref="H522:S522"/>
    <mergeCell ref="B420:F420"/>
    <mergeCell ref="B421:F421"/>
    <mergeCell ref="B452:F452"/>
    <mergeCell ref="B503:C504"/>
    <mergeCell ref="K503:M503"/>
    <mergeCell ref="N503:S503"/>
    <mergeCell ref="N499:S502"/>
    <mergeCell ref="A441:A442"/>
    <mergeCell ref="B474:F474"/>
    <mergeCell ref="B513:C513"/>
    <mergeCell ref="B436:F436"/>
    <mergeCell ref="B464:F464"/>
    <mergeCell ref="B396:F396"/>
    <mergeCell ref="B508:C508"/>
    <mergeCell ref="B495:F495"/>
    <mergeCell ref="B505:C505"/>
    <mergeCell ref="B407:F407"/>
    <mergeCell ref="B483:F483"/>
    <mergeCell ref="O379:S379"/>
    <mergeCell ref="O233:S233"/>
    <mergeCell ref="B196:F196"/>
    <mergeCell ref="B197:F197"/>
    <mergeCell ref="B199:F199"/>
    <mergeCell ref="B201:F201"/>
    <mergeCell ref="B259:F259"/>
    <mergeCell ref="B260:F260"/>
    <mergeCell ref="B261:F261"/>
    <mergeCell ref="O298:S298"/>
    <mergeCell ref="O299:S299"/>
    <mergeCell ref="O300:S300"/>
    <mergeCell ref="O301:S301"/>
    <mergeCell ref="O302:S302"/>
    <mergeCell ref="O303:S303"/>
    <mergeCell ref="O286:S286"/>
    <mergeCell ref="O287:S287"/>
    <mergeCell ref="O288:S288"/>
    <mergeCell ref="O291:S291"/>
    <mergeCell ref="B292:F292"/>
    <mergeCell ref="O214:S214"/>
    <mergeCell ref="O208:S208"/>
    <mergeCell ref="B286:F286"/>
    <mergeCell ref="O265:S265"/>
    <mergeCell ref="O277:S277"/>
    <mergeCell ref="B316:F316"/>
    <mergeCell ref="B328:F328"/>
    <mergeCell ref="B269:F269"/>
    <mergeCell ref="B277:F277"/>
    <mergeCell ref="B280:F280"/>
    <mergeCell ref="O218:S218"/>
    <mergeCell ref="O219:S219"/>
    <mergeCell ref="O264:S264"/>
    <mergeCell ref="O133:S133"/>
    <mergeCell ref="O201:S201"/>
    <mergeCell ref="O213:S213"/>
    <mergeCell ref="O157:S157"/>
    <mergeCell ref="O275:S275"/>
    <mergeCell ref="B360:F360"/>
    <mergeCell ref="B308:F308"/>
    <mergeCell ref="B355:F355"/>
    <mergeCell ref="O273:S273"/>
    <mergeCell ref="B330:F330"/>
    <mergeCell ref="O365:S365"/>
    <mergeCell ref="G355:K355"/>
    <mergeCell ref="B432:F432"/>
    <mergeCell ref="B309:F309"/>
    <mergeCell ref="B311:F311"/>
    <mergeCell ref="B312:F312"/>
    <mergeCell ref="O383:S383"/>
    <mergeCell ref="B275:F275"/>
    <mergeCell ref="B276:F276"/>
    <mergeCell ref="O278:S278"/>
    <mergeCell ref="B357:F357"/>
    <mergeCell ref="O342:S342"/>
    <mergeCell ref="O381:S381"/>
    <mergeCell ref="B337:F337"/>
    <mergeCell ref="B287:F287"/>
    <mergeCell ref="B283:F283"/>
    <mergeCell ref="B331:F331"/>
    <mergeCell ref="O315:S315"/>
    <mergeCell ref="O316:S316"/>
    <mergeCell ref="B417:F417"/>
    <mergeCell ref="B418:F418"/>
    <mergeCell ref="B431:F431"/>
    <mergeCell ref="O417:S417"/>
    <mergeCell ref="O418:S418"/>
    <mergeCell ref="O396:S396"/>
    <mergeCell ref="O198:S198"/>
    <mergeCell ref="B265:F265"/>
    <mergeCell ref="O280:S280"/>
    <mergeCell ref="B369:F369"/>
    <mergeCell ref="B341:F341"/>
    <mergeCell ref="B258:F258"/>
    <mergeCell ref="O259:S259"/>
    <mergeCell ref="O260:S260"/>
    <mergeCell ref="B253:F253"/>
    <mergeCell ref="B254:F254"/>
    <mergeCell ref="B246:F246"/>
    <mergeCell ref="B295:F295"/>
    <mergeCell ref="B296:F296"/>
    <mergeCell ref="O261:S261"/>
    <mergeCell ref="B285:F285"/>
    <mergeCell ref="B288:F288"/>
    <mergeCell ref="O373:S373"/>
    <mergeCell ref="B350:F350"/>
    <mergeCell ref="B351:F351"/>
    <mergeCell ref="B352:F352"/>
    <mergeCell ref="B353:F353"/>
    <mergeCell ref="B354:F354"/>
    <mergeCell ref="B367:F367"/>
    <mergeCell ref="B282:F282"/>
    <mergeCell ref="O310:S310"/>
    <mergeCell ref="O258:S258"/>
    <mergeCell ref="O262:S262"/>
    <mergeCell ref="O263:S263"/>
    <mergeCell ref="B356:F356"/>
    <mergeCell ref="B344:F344"/>
    <mergeCell ref="A438:A439"/>
    <mergeCell ref="B459:F459"/>
    <mergeCell ref="O459:S459"/>
    <mergeCell ref="O465:S465"/>
    <mergeCell ref="A277:A278"/>
    <mergeCell ref="A291:A303"/>
    <mergeCell ref="A317:A318"/>
    <mergeCell ref="O395:S395"/>
    <mergeCell ref="O398:S398"/>
    <mergeCell ref="O399:S399"/>
    <mergeCell ref="B370:F370"/>
    <mergeCell ref="B408:F408"/>
    <mergeCell ref="O408:S408"/>
    <mergeCell ref="B306:F306"/>
    <mergeCell ref="B307:F307"/>
    <mergeCell ref="B304:F304"/>
    <mergeCell ref="B305:F305"/>
    <mergeCell ref="B394:F394"/>
    <mergeCell ref="O393:S393"/>
    <mergeCell ref="O394:S394"/>
    <mergeCell ref="O283:S283"/>
    <mergeCell ref="O284:S284"/>
    <mergeCell ref="O285:S285"/>
    <mergeCell ref="B321:F321"/>
    <mergeCell ref="B324:F324"/>
    <mergeCell ref="B325:F325"/>
    <mergeCell ref="B322:F322"/>
    <mergeCell ref="B323:F323"/>
    <mergeCell ref="B315:F315"/>
    <mergeCell ref="B445:F445"/>
    <mergeCell ref="B362:F362"/>
    <mergeCell ref="B415:F415"/>
    <mergeCell ref="B414:F414"/>
    <mergeCell ref="O326:S326"/>
    <mergeCell ref="B342:F342"/>
    <mergeCell ref="O380:S380"/>
    <mergeCell ref="O338:S338"/>
    <mergeCell ref="B393:F393"/>
    <mergeCell ref="B270:F270"/>
    <mergeCell ref="B271:F271"/>
    <mergeCell ref="B272:F272"/>
    <mergeCell ref="O382:S382"/>
    <mergeCell ref="O279:S279"/>
    <mergeCell ref="B358:F358"/>
    <mergeCell ref="B361:G361"/>
    <mergeCell ref="B317:F317"/>
    <mergeCell ref="B319:F319"/>
    <mergeCell ref="B320:F320"/>
    <mergeCell ref="B334:F334"/>
    <mergeCell ref="O334:S334"/>
    <mergeCell ref="B340:F340"/>
    <mergeCell ref="B318:F318"/>
    <mergeCell ref="B301:F301"/>
    <mergeCell ref="B302:F302"/>
    <mergeCell ref="B303:F303"/>
    <mergeCell ref="O276:S276"/>
    <mergeCell ref="O332:S332"/>
    <mergeCell ref="O344:S344"/>
    <mergeCell ref="O341:S341"/>
    <mergeCell ref="B284:F284"/>
    <mergeCell ref="B345:F345"/>
    <mergeCell ref="B371:F371"/>
  </mergeCells>
  <phoneticPr fontId="0" type="noConversion"/>
  <pageMargins left="0.78740157480314965" right="0.39370078740157483" top="0.74803149606299213" bottom="0.39370078740157483" header="0" footer="0"/>
  <pageSetup scale="55" orientation="landscape" r:id="rId1"/>
  <headerFooter alignWithMargins="0"/>
  <rowBreaks count="11" manualBreakCount="11">
    <brk id="34" max="18" man="1"/>
    <brk id="58" max="18" man="1"/>
    <brk id="78" max="18" man="1"/>
    <brk id="101" max="18" man="1"/>
    <brk id="130" max="18" man="1"/>
    <brk id="153" max="18" man="1"/>
    <brk id="311" max="18" man="1"/>
    <brk id="450" max="18" man="1"/>
    <brk id="466" max="18" man="1"/>
    <brk id="488" max="18" man="1"/>
    <brk id="495" max="18" man="1"/>
  </rowBreaks>
  <colBreaks count="1" manualBreakCount="1">
    <brk id="19" max="1048575" man="1"/>
  </colBreaks>
  <ignoredErrors>
    <ignoredError sqref="Q519:S519" evalErro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2"/>
  <sheetViews>
    <sheetView showGridLines="0" view="pageBreakPreview" zoomScale="60" zoomScaleNormal="100" workbookViewId="0">
      <selection activeCell="K24" sqref="K24"/>
    </sheetView>
  </sheetViews>
  <sheetFormatPr baseColWidth="10" defaultColWidth="10" defaultRowHeight="12.75" x14ac:dyDescent="0.2"/>
  <cols>
    <col min="1" max="1" width="10" style="39" customWidth="1"/>
    <col min="2" max="2" width="7.375" style="40" customWidth="1"/>
    <col min="3" max="4" width="7.625" style="40" customWidth="1"/>
    <col min="5" max="5" width="9.375" style="40" customWidth="1"/>
    <col min="6" max="6" width="8.875" style="40" customWidth="1"/>
    <col min="7" max="7" width="9.25" style="40" customWidth="1"/>
    <col min="8" max="8" width="9.5" style="40" customWidth="1"/>
    <col min="9" max="9" width="9.625" style="40" customWidth="1"/>
    <col min="10" max="10" width="10.5" style="40" customWidth="1"/>
    <col min="11" max="11" width="12.125" style="40" customWidth="1"/>
    <col min="12" max="12" width="11.375" style="40" customWidth="1"/>
    <col min="13" max="16384" width="10" style="40"/>
  </cols>
  <sheetData>
    <row r="1" spans="1:12" ht="15.75" x14ac:dyDescent="0.25">
      <c r="A1" s="444"/>
      <c r="B1" s="332" t="s">
        <v>16</v>
      </c>
      <c r="C1" s="333"/>
      <c r="D1" s="333"/>
      <c r="E1" s="333"/>
      <c r="F1" s="333"/>
      <c r="G1" s="333"/>
      <c r="H1" s="333"/>
      <c r="I1" s="333"/>
      <c r="J1" s="333"/>
      <c r="K1" s="333"/>
      <c r="L1" s="115" t="s">
        <v>755</v>
      </c>
    </row>
    <row r="2" spans="1:12" ht="15.75" x14ac:dyDescent="0.25">
      <c r="A2" s="445"/>
      <c r="B2" s="335" t="s">
        <v>79</v>
      </c>
      <c r="C2" s="336"/>
      <c r="D2" s="336"/>
      <c r="E2" s="336"/>
      <c r="F2" s="336"/>
      <c r="G2" s="336"/>
      <c r="H2" s="336"/>
      <c r="I2" s="336"/>
      <c r="J2" s="336"/>
      <c r="K2" s="336"/>
      <c r="L2" s="116" t="s">
        <v>756</v>
      </c>
    </row>
    <row r="3" spans="1:12" ht="16.5" thickBot="1" x14ac:dyDescent="0.3">
      <c r="A3" s="446"/>
      <c r="B3" s="338" t="s">
        <v>17</v>
      </c>
      <c r="C3" s="339"/>
      <c r="D3" s="339"/>
      <c r="E3" s="339"/>
      <c r="F3" s="339"/>
      <c r="G3" s="339"/>
      <c r="H3" s="339"/>
      <c r="I3" s="339"/>
      <c r="J3" s="339"/>
      <c r="K3" s="339"/>
      <c r="L3" s="114" t="s">
        <v>805</v>
      </c>
    </row>
    <row r="4" spans="1:12" s="41" customFormat="1" ht="18.75" thickBot="1" x14ac:dyDescent="0.25">
      <c r="A4" s="453" t="s">
        <v>806</v>
      </c>
      <c r="B4" s="454"/>
      <c r="C4" s="454"/>
      <c r="D4" s="454"/>
      <c r="E4" s="454"/>
      <c r="F4" s="454"/>
      <c r="G4" s="454"/>
      <c r="H4" s="454"/>
      <c r="I4" s="454"/>
      <c r="J4" s="454"/>
      <c r="K4" s="454"/>
      <c r="L4" s="455"/>
    </row>
    <row r="5" spans="1:12" s="41" customFormat="1" ht="12.75" customHeight="1" x14ac:dyDescent="0.2">
      <c r="A5" s="456" t="s">
        <v>98</v>
      </c>
      <c r="B5" s="457"/>
      <c r="C5" s="457"/>
      <c r="D5" s="457"/>
      <c r="E5" s="457"/>
      <c r="F5" s="457"/>
      <c r="G5" s="457"/>
      <c r="H5" s="457"/>
      <c r="I5" s="457"/>
      <c r="J5" s="457"/>
      <c r="K5" s="457"/>
      <c r="L5" s="458"/>
    </row>
    <row r="6" spans="1:12" ht="13.5" thickBot="1" x14ac:dyDescent="0.25">
      <c r="A6" s="459"/>
      <c r="B6" s="460"/>
      <c r="C6" s="460"/>
      <c r="D6" s="460"/>
      <c r="E6" s="460"/>
      <c r="F6" s="460"/>
      <c r="G6" s="460"/>
      <c r="H6" s="460"/>
      <c r="I6" s="460"/>
      <c r="J6" s="460"/>
      <c r="K6" s="460"/>
      <c r="L6" s="461"/>
    </row>
    <row r="7" spans="1:12" ht="15.75" thickBot="1" x14ac:dyDescent="0.25">
      <c r="A7" s="447" t="s">
        <v>99</v>
      </c>
      <c r="B7" s="448"/>
      <c r="C7" s="449" t="s">
        <v>100</v>
      </c>
      <c r="D7" s="450"/>
      <c r="E7" s="449" t="s">
        <v>101</v>
      </c>
      <c r="F7" s="451"/>
      <c r="G7" s="451"/>
      <c r="H7" s="450"/>
      <c r="I7" s="449" t="s">
        <v>102</v>
      </c>
      <c r="J7" s="451"/>
      <c r="K7" s="451"/>
      <c r="L7" s="452"/>
    </row>
    <row r="8" spans="1:12" ht="14.25" x14ac:dyDescent="0.2">
      <c r="A8" s="487">
        <v>43074</v>
      </c>
      <c r="B8" s="488"/>
      <c r="C8" s="465">
        <v>1</v>
      </c>
      <c r="D8" s="467"/>
      <c r="E8" s="465" t="s">
        <v>103</v>
      </c>
      <c r="F8" s="466"/>
      <c r="G8" s="466"/>
      <c r="H8" s="467"/>
      <c r="I8" s="481" t="s">
        <v>804</v>
      </c>
      <c r="J8" s="482"/>
      <c r="K8" s="482"/>
      <c r="L8" s="483"/>
    </row>
    <row r="9" spans="1:12" x14ac:dyDescent="0.2">
      <c r="A9" s="489"/>
      <c r="B9" s="490"/>
      <c r="C9" s="468"/>
      <c r="D9" s="470"/>
      <c r="E9" s="468"/>
      <c r="F9" s="469"/>
      <c r="G9" s="469"/>
      <c r="H9" s="470"/>
      <c r="I9" s="484" t="s">
        <v>104</v>
      </c>
      <c r="J9" s="485"/>
      <c r="K9" s="485"/>
      <c r="L9" s="486"/>
    </row>
    <row r="10" spans="1:12" ht="12.75" customHeight="1" x14ac:dyDescent="0.2">
      <c r="A10" s="471">
        <v>44183</v>
      </c>
      <c r="B10" s="471"/>
      <c r="C10" s="472">
        <v>2</v>
      </c>
      <c r="D10" s="472"/>
      <c r="E10" s="473" t="s">
        <v>103</v>
      </c>
      <c r="F10" s="473"/>
      <c r="G10" s="473"/>
      <c r="H10" s="474"/>
      <c r="I10" s="478" t="s">
        <v>843</v>
      </c>
      <c r="J10" s="479"/>
      <c r="K10" s="479"/>
      <c r="L10" s="480"/>
    </row>
    <row r="11" spans="1:12" ht="71.25" customHeight="1" x14ac:dyDescent="0.2">
      <c r="A11" s="471"/>
      <c r="B11" s="471"/>
      <c r="C11" s="472"/>
      <c r="D11" s="472"/>
      <c r="E11" s="473"/>
      <c r="F11" s="473"/>
      <c r="G11" s="473"/>
      <c r="H11" s="474"/>
      <c r="I11" s="475" t="s">
        <v>849</v>
      </c>
      <c r="J11" s="476"/>
      <c r="K11" s="476"/>
      <c r="L11" s="477"/>
    </row>
    <row r="12" spans="1:12" ht="27.75" customHeight="1" x14ac:dyDescent="0.2">
      <c r="A12" s="471"/>
      <c r="B12" s="471"/>
      <c r="C12" s="472"/>
      <c r="D12" s="472"/>
      <c r="E12" s="473"/>
      <c r="F12" s="473"/>
      <c r="G12" s="473"/>
      <c r="H12" s="474"/>
      <c r="I12" s="462" t="s">
        <v>850</v>
      </c>
      <c r="J12" s="463"/>
      <c r="K12" s="463"/>
      <c r="L12" s="464"/>
    </row>
  </sheetData>
  <mergeCells count="21">
    <mergeCell ref="I12:L12"/>
    <mergeCell ref="E8:H9"/>
    <mergeCell ref="A10:B12"/>
    <mergeCell ref="C10:D12"/>
    <mergeCell ref="E10:H12"/>
    <mergeCell ref="I11:L11"/>
    <mergeCell ref="I10:L10"/>
    <mergeCell ref="I8:L8"/>
    <mergeCell ref="I9:L9"/>
    <mergeCell ref="A8:B9"/>
    <mergeCell ref="C8:D9"/>
    <mergeCell ref="A1:A3"/>
    <mergeCell ref="B1:K1"/>
    <mergeCell ref="B2:K2"/>
    <mergeCell ref="B3:K3"/>
    <mergeCell ref="A7:B7"/>
    <mergeCell ref="C7:D7"/>
    <mergeCell ref="E7:H7"/>
    <mergeCell ref="I7:L7"/>
    <mergeCell ref="A4:L4"/>
    <mergeCell ref="A5:L6"/>
  </mergeCells>
  <pageMargins left="0.7" right="0.7" top="0.75" bottom="0.75" header="0.3" footer="0.3"/>
  <pageSetup scale="7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F-UV-g-10</vt:lpstr>
      <vt:lpstr>Control de Cambios</vt:lpstr>
      <vt:lpstr>'Control de Cambios'!Área_de_impresión</vt:lpstr>
      <vt:lpstr>'F-UV-g-10'!Área_de_impresión</vt:lpstr>
    </vt:vector>
  </TitlesOfParts>
  <Company>MGE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Galvan Estrada</dc:creator>
  <cp:lastModifiedBy>Karem Sagastume</cp:lastModifiedBy>
  <cp:lastPrinted>2021-04-09T13:38:40Z</cp:lastPrinted>
  <dcterms:created xsi:type="dcterms:W3CDTF">2007-05-23T12:52:51Z</dcterms:created>
  <dcterms:modified xsi:type="dcterms:W3CDTF">2021-04-22T16:58:11Z</dcterms:modified>
</cp:coreProperties>
</file>